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/>
  <mc:AlternateContent xmlns:mc="http://schemas.openxmlformats.org/markup-compatibility/2006">
    <mc:Choice Requires="x15">
      <x15ac:absPath xmlns:x15ac="http://schemas.microsoft.com/office/spreadsheetml/2010/11/ac" url="D:\работа\рішення\95 сесія\"/>
    </mc:Choice>
  </mc:AlternateContent>
  <xr:revisionPtr revIDLastSave="0" documentId="13_ncr:1_{2659FBB9-965E-4F71-A47E-B50F0B34B2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Благоустрій" sheetId="16" r:id="rId1"/>
    <sheet name="Лист1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7" i="16" l="1"/>
  <c r="E239" i="16" l="1"/>
  <c r="E237" i="16" s="1"/>
  <c r="E225" i="16"/>
  <c r="E205" i="16"/>
  <c r="E198" i="16"/>
  <c r="E197" i="16" s="1"/>
  <c r="E195" i="16"/>
  <c r="E193" i="16"/>
  <c r="E190" i="16"/>
  <c r="E183" i="16"/>
  <c r="E171" i="16"/>
  <c r="E168" i="16"/>
  <c r="E164" i="16"/>
  <c r="E157" i="16"/>
  <c r="E152" i="16"/>
  <c r="E150" i="16"/>
  <c r="E148" i="16"/>
  <c r="E137" i="16"/>
  <c r="E121" i="16"/>
  <c r="E113" i="16"/>
  <c r="E108" i="16"/>
  <c r="E105" i="16" s="1"/>
  <c r="E103" i="16"/>
  <c r="E101" i="16"/>
  <c r="E94" i="16"/>
  <c r="E90" i="16"/>
  <c r="E86" i="16"/>
  <c r="E56" i="16"/>
  <c r="E55" i="16" s="1"/>
  <c r="E52" i="16"/>
  <c r="E48" i="16" s="1"/>
  <c r="E46" i="16"/>
  <c r="E42" i="16" s="1"/>
  <c r="E38" i="16"/>
  <c r="E30" i="16"/>
  <c r="E120" i="16" l="1"/>
  <c r="E98" i="16"/>
  <c r="E82" i="16"/>
  <c r="E41" i="16" s="1"/>
  <c r="E204" i="16"/>
  <c r="E192" i="16" s="1"/>
  <c r="E117" i="16"/>
  <c r="E29" i="16"/>
  <c r="E28" i="16" l="1"/>
  <c r="E116" i="16"/>
  <c r="E118" i="16"/>
  <c r="E246" i="16" l="1"/>
</calcChain>
</file>

<file path=xl/sharedStrings.xml><?xml version="1.0" encoding="utf-8"?>
<sst xmlns="http://schemas.openxmlformats.org/spreadsheetml/2006/main" count="269" uniqueCount="220">
  <si>
    <t>Зміст заходу</t>
  </si>
  <si>
    <t>КПК</t>
  </si>
  <si>
    <t>КЕКВ</t>
  </si>
  <si>
    <t>х</t>
  </si>
  <si>
    <t>─</t>
  </si>
  <si>
    <t>Кошторис КП "Комунальник", а саме:</t>
  </si>
  <si>
    <t>ВСЬОГО:</t>
  </si>
  <si>
    <t>0116030</t>
  </si>
  <si>
    <t>Організація благоустрою населених пунктів</t>
  </si>
  <si>
    <t>Розчистка доріг від снігу</t>
  </si>
  <si>
    <t>Електроенергія вуличного освітлення</t>
  </si>
  <si>
    <t>Предмети та матеріали, всього, в тому числі:</t>
  </si>
  <si>
    <t>ПММ</t>
  </si>
  <si>
    <t>Кошторис КП "Донець", а саме:</t>
  </si>
  <si>
    <t>КП "Донець"</t>
  </si>
  <si>
    <t>КП "Комунальник"</t>
  </si>
  <si>
    <t>Розпорядник коштів</t>
  </si>
  <si>
    <t>ПММ для обслуговування вуличного освітлення</t>
  </si>
  <si>
    <t>ПММ для поливу зелених насаджень</t>
  </si>
  <si>
    <t>з/пл. по утриманню вуличного освітлення</t>
  </si>
  <si>
    <t>з/пл. бригади по озелененню</t>
  </si>
  <si>
    <t>з/пл. прибиральників території</t>
  </si>
  <si>
    <t xml:space="preserve">Заробітна плата </t>
  </si>
  <si>
    <t>Нарахування на заробітну плату (ЄСВ)</t>
  </si>
  <si>
    <t>ЄСВ по утриманню вуличного освітлення</t>
  </si>
  <si>
    <t>ЄСВ на з/пл. бригади по озелененню</t>
  </si>
  <si>
    <t>ЄСВ на з/пл. прибиральників території</t>
  </si>
  <si>
    <t>Оплата послуг (крім комунальних) всього, у т.ч.:</t>
  </si>
  <si>
    <t xml:space="preserve">з/пл. водіїв при поливі зел.насаджень </t>
  </si>
  <si>
    <t>разом з/пл. бригади по озелененню</t>
  </si>
  <si>
    <t>ЄСВ на з/пл. водіїв при поливі зел.насаджень</t>
  </si>
  <si>
    <t>разом ЄСВ на з/пл. бригади по озелененню</t>
  </si>
  <si>
    <t>Утримання  та розвиток автомобільних доріг та дорожньої інфраструктури за рахунок коштів місцевого бюджету</t>
  </si>
  <si>
    <t>0117461</t>
  </si>
  <si>
    <t>поточний ремонт доріг</t>
  </si>
  <si>
    <t>поточний ремонт  внутрішньоквартальних доріг</t>
  </si>
  <si>
    <t>ПММ для очистки доріг від снігу та посипання ПОМ</t>
  </si>
  <si>
    <t>КП     "Комунальник"</t>
  </si>
  <si>
    <t xml:space="preserve">вул. Миру </t>
  </si>
  <si>
    <t>КП "Господар-2"</t>
  </si>
  <si>
    <t>ПММ для тракторів з навісним обладнанням</t>
  </si>
  <si>
    <t>Кошторис КП "Господар-2", а саме:</t>
  </si>
  <si>
    <t xml:space="preserve">вул. Я. Мудрого   </t>
  </si>
  <si>
    <t>вул. Дружби</t>
  </si>
  <si>
    <t xml:space="preserve">вул. Європейська від Енергетиків </t>
  </si>
  <si>
    <t>вул. Господарська</t>
  </si>
  <si>
    <t>вул. Спортивна</t>
  </si>
  <si>
    <t>вул. Європейська від вул. С. Закори до вокзалу</t>
  </si>
  <si>
    <t>вул. Шевченко</t>
  </si>
  <si>
    <t>вул. Комунальна</t>
  </si>
  <si>
    <t>вул. Благодатна</t>
  </si>
  <si>
    <t>вул. Будівельна</t>
  </si>
  <si>
    <t xml:space="preserve">вул. Культури </t>
  </si>
  <si>
    <t>вул. С.Закори</t>
  </si>
  <si>
    <t xml:space="preserve">вул. Оздоровча </t>
  </si>
  <si>
    <t xml:space="preserve">вул. Каштанова </t>
  </si>
  <si>
    <t xml:space="preserve">вул. Енергетиків </t>
  </si>
  <si>
    <t xml:space="preserve">вул. Світанкова </t>
  </si>
  <si>
    <t xml:space="preserve">Дорога до кладовища </t>
  </si>
  <si>
    <t>Квартал №1</t>
  </si>
  <si>
    <t xml:space="preserve">Квартал №2 </t>
  </si>
  <si>
    <t xml:space="preserve">Квартал №3 </t>
  </si>
  <si>
    <t xml:space="preserve">Квартал №4 </t>
  </si>
  <si>
    <t>Квартал №6</t>
  </si>
  <si>
    <t xml:space="preserve">Квартал №11 </t>
  </si>
  <si>
    <t xml:space="preserve">Квартал №12 </t>
  </si>
  <si>
    <t xml:space="preserve">Квартал №13 </t>
  </si>
  <si>
    <t xml:space="preserve">Квартал №14 </t>
  </si>
  <si>
    <t>Квартал №15</t>
  </si>
  <si>
    <t xml:space="preserve">Квартал №16 </t>
  </si>
  <si>
    <t>Дорога від Балаклійського шосе до вул.Енергетиків          (2 ділянки вїздної дороги)</t>
  </si>
  <si>
    <t>ЗАТВЕРДЖЕНО</t>
  </si>
  <si>
    <t>Загальний фонд</t>
  </si>
  <si>
    <t>спеціальний фонд</t>
  </si>
  <si>
    <t xml:space="preserve">технічний нагляд </t>
  </si>
  <si>
    <t>Слобожанська міська рада</t>
  </si>
  <si>
    <t>Кошторис Слобожанської міської ради, а саме:</t>
  </si>
  <si>
    <t>Рішенням  LХХІХ сесії Слобожанської міської ради</t>
  </si>
  <si>
    <t>ПММ для газонокасарок</t>
  </si>
  <si>
    <t>Матеріали для вуличного освітлення</t>
  </si>
  <si>
    <t>Інвентар для прибиральників неприбудинкових територій</t>
  </si>
  <si>
    <t>оплата програмного забезпечення ІПК "Місцевий бюджет"</t>
  </si>
  <si>
    <t>обслуговування програмного забезпечення ІПК "Місцевий бюджет"</t>
  </si>
  <si>
    <t>Запасні частини для мотокос</t>
  </si>
  <si>
    <t>Автозапчастини</t>
  </si>
  <si>
    <t>страхування наземних транспортних засобів</t>
  </si>
  <si>
    <t>технічне обслуговування та ремонт автомобілей</t>
  </si>
  <si>
    <t>заробітна плата робітників з очистки від снігу та посипання доріг піщаною суміщю</t>
  </si>
  <si>
    <t>ЄСВ на зарплату робітників з  очистки від снігу та посипання доріг піщаною суміщю</t>
  </si>
  <si>
    <t>Затверджено,                                                                                                                                                                                                                                                                                                              грн.</t>
  </si>
  <si>
    <t xml:space="preserve">Заходи на 2026 рік                                                                                                                                                                                                  до Програми  благоустрою територій населених пунктів Слобожанської міської територіальної громади Чугуївського району Харківської області на 2026-2030 роки </t>
  </si>
  <si>
    <t>VIІI скликання № 3365-VIІI від 25 грудня 2025 р.</t>
  </si>
  <si>
    <t>Кошторис Слобожанської міської ради</t>
  </si>
  <si>
    <t>Рішенням  LХХХІ сесії Слобожанської міської ради</t>
  </si>
  <si>
    <t>VIІI скликання № 3489-VIІI від 10 лютого 2026 р.</t>
  </si>
  <si>
    <t>Рішенням  LХХХІІ сесії Слобожанської міської ради</t>
  </si>
  <si>
    <t>роботи</t>
  </si>
  <si>
    <t>VIІI скликання № 3503-VIІI від 19 лютого 2026 р.</t>
  </si>
  <si>
    <t>Рішенням  LХХХІV сесії Слобожанської міської ради</t>
  </si>
  <si>
    <t>придбання візків чотириколісних для прибиральників територій (31 шт.)</t>
  </si>
  <si>
    <t xml:space="preserve">придбання камер відеоспостереження на майданчиках, де встановлені контейнери для збору побутових відходів на території міста Слобожанське (4 шт.) </t>
  </si>
  <si>
    <t>придбання холодного асфальту ROCKPHALT для проведення поточного ремонту доріг на території м.Слобожанське аласними силами (146 мішків по 25 кг)</t>
  </si>
  <si>
    <t>с. Лиман</t>
  </si>
  <si>
    <t>вул. Садова</t>
  </si>
  <si>
    <t>вул. Слобожанська</t>
  </si>
  <si>
    <t>с. Геніївка</t>
  </si>
  <si>
    <t xml:space="preserve">вул. Дружби </t>
  </si>
  <si>
    <t>вул. Широка</t>
  </si>
  <si>
    <t>с. Нижній Бишкин</t>
  </si>
  <si>
    <t>с. Черкаський Бишкин</t>
  </si>
  <si>
    <t>вул. Миру</t>
  </si>
  <si>
    <t>вул. Лугова</t>
  </si>
  <si>
    <t>с. Шелудьківка</t>
  </si>
  <si>
    <t>вул. Молодіжна</t>
  </si>
  <si>
    <t>вул. Шкільна</t>
  </si>
  <si>
    <t>вул. Вишнева</t>
  </si>
  <si>
    <t>с. Скрипаї</t>
  </si>
  <si>
    <t>вул.Затишна</t>
  </si>
  <si>
    <t>вул.Слобідська</t>
  </si>
  <si>
    <t>вул. Джерельна</t>
  </si>
  <si>
    <t>поточний ремонт доріг, у т.ч.:</t>
  </si>
  <si>
    <t>VIІI скликання № 3560 -VIІI від 19 березня 2026 р.</t>
  </si>
  <si>
    <t>Рішенням  LХХХVІ сесії Слобожанської міської ради</t>
  </si>
  <si>
    <t>придбання з подальшим встановленням на території                м. Слобожанське: сенсорний стенд 1 шт., пам'ятні знаки  (конструкції із світлиною загиблого (померлого) захисника) 40 шт.</t>
  </si>
  <si>
    <t xml:space="preserve">оплата послуги із благоустрою населених пунктів, а саме: послуги з управління побутовими відходами на території Слобожанської міської територіальної громади (ліквідація несанкціонованих звалищ) </t>
  </si>
  <si>
    <t>VIІI скликання № 3601-VIІI від 21 квітня 2026 р.</t>
  </si>
  <si>
    <t>Рішенням  LХХХVІІІ сесії Слобожанської міської ради</t>
  </si>
  <si>
    <t>оплата послуги з проведення поточного ремонту покриття пішохідних доріжок та прилеглої території з укладанням тротуарної плитки та монтажу пам'ятних знаків (конструкції із світлиною загиблого (померлого) захисника) в парковій зоні с-ща Донець Чугуївського району Харківської області</t>
  </si>
  <si>
    <t>оплата послуги з проведення поточного ремонту покриття пішохідних доріжок та прилеглої території з укладанням тротуарної плитки та монтажу пам'ятних знаків (конструкції із світлиною загиблого (померлого) захисника) в парковій зоні с. Геніївка Чугуївського району Харківської області</t>
  </si>
  <si>
    <t>оплата послуги з проведення поточного ремонту покриття пішохідних доріжок та прилеглої території з укладанням тротуарної плитки та монтажу пам'ятних знаків (конструкції із світлиною загиблого (померлого) захисника) в парковій зоні с. Шелудьківка Чугуївського району Харківської області</t>
  </si>
  <si>
    <t>оплата послуги з проведення поточного ремонту покриття пішохідних доріжок та прилеглої території з укладанням тротуарної плитки та монтажу пам'ятних знаків (конструкції із світлиною загиблого (померлого) захисника) в парковій зоні с. Лиман Чугуївського району Харківської області</t>
  </si>
  <si>
    <t>оплата послуги з проведення поточного ремонту покриття пішохідних доріжок та прилеглої території з укладанням тротуарної плитки та монтажу пам'ятних знаків (конструкції із світлиною загиблого (померлого) захисника) в парковій зоні с. Нижній Бишкин Чугуївського району Харківської області</t>
  </si>
  <si>
    <t>Капітальні трансферти підприємствам (установам, організаціям) всього, у т.ч.:</t>
  </si>
  <si>
    <t>виготовлення проєктно-кошторисної документації з урахуванням експертизи по об'єкту: "Капітальний ремонт центральної частини кладовища з влаштуванням Меморіальної алеї пам'яті захисників України із відновленням елементів благоустрою у місті Слобожанське Чугуївського району Харківської області"</t>
  </si>
  <si>
    <t>коригуваня проєктно-кошторисної документації з урахуванням експертизи по об'єкту: "Капітальний ремонт центральної частини парку з влаштуванням флагштоку з відновленням елементів благоустрою (скульптури в парку та огорожі по вул. Я.Мудрого) у селищі Слобожанське Чугуївського району Харківської області, Коригування".</t>
  </si>
  <si>
    <t>Придбання обладнання і предметів довгострокового користування всього, у т.ч.:</t>
  </si>
  <si>
    <t>придбання пам'ятних знаків з подальшим встановленням на території старостинських округів (конструкцій  із світлиною загиблого (померлого) захисника) 42 шт., флаштоків 5 шт., композиційна клумба 5 шт.</t>
  </si>
  <si>
    <t>оплата послуги з проведення поточного ремонту покриття пішохідних доріжок та прилеглої теритрії  з укладанням тротуарної плитки та монтажу памятних знаків (конструкції із світлиною загиблого (померлого) захисника) в парковій зоні міста Слобожанське Чугуївського району Харківської області</t>
  </si>
  <si>
    <t>Рішенням  LХХХІХ сесії Слобожанської міської ради</t>
  </si>
  <si>
    <t>Капітальний ремонт центральної частини кладовища з влаштуванням Меморіальної алеї пам’яті захисників України із відновленням елементів благоустрою у місті Слобожанське Чугуївського району Харківської області, в т.ч.:</t>
  </si>
  <si>
    <t>Капітальний ремонт центральної частини парку з влаштуванням флагштоку з відновленням елементів благоустрою (скульптури в парку та огорожі по вул. Я. Мудрого) у селищі Слобожанське Чугуївського району Харківської області, Коригування, в т.ч.:</t>
  </si>
  <si>
    <t>вул. Зміївська</t>
  </si>
  <si>
    <t>вул. Охотнича</t>
  </si>
  <si>
    <t>вул. Польова</t>
  </si>
  <si>
    <t>вул. Єгорівська</t>
  </si>
  <si>
    <t>вул. Перемоги</t>
  </si>
  <si>
    <t>вул. Лиманська</t>
  </si>
  <si>
    <t>вул. Рисівська</t>
  </si>
  <si>
    <t>вул. Весняна</t>
  </si>
  <si>
    <t>вул. Космічна</t>
  </si>
  <si>
    <t>вул. Світлична</t>
  </si>
  <si>
    <t xml:space="preserve">вул. Лугова </t>
  </si>
  <si>
    <t xml:space="preserve">вул. Вільховатка </t>
  </si>
  <si>
    <t>пров. Сонячний</t>
  </si>
  <si>
    <t>вул. Дінецька</t>
  </si>
  <si>
    <t>вул. Набережна</t>
  </si>
  <si>
    <t>с. Українське</t>
  </si>
  <si>
    <t>вул. Українська</t>
  </si>
  <si>
    <t>с. Дачне</t>
  </si>
  <si>
    <t>вул. Курортна</t>
  </si>
  <si>
    <t>вул. Волошкова</t>
  </si>
  <si>
    <t>вул. Донецька</t>
  </si>
  <si>
    <t>вул. Березова</t>
  </si>
  <si>
    <t>вул. Лісна</t>
  </si>
  <si>
    <t>с. Суха Гомільша</t>
  </si>
  <si>
    <t>вул. Катерини Листопад</t>
  </si>
  <si>
    <t>пров. Горний</t>
  </si>
  <si>
    <t>вул. Визволителів</t>
  </si>
  <si>
    <t>с. Геївка</t>
  </si>
  <si>
    <t>вул. Підгірна</t>
  </si>
  <si>
    <t>вул. Степова</t>
  </si>
  <si>
    <t>вул. Огородня</t>
  </si>
  <si>
    <t>вул. Аграрна</t>
  </si>
  <si>
    <t>вул. Озерна</t>
  </si>
  <si>
    <t>вул. Піщана</t>
  </si>
  <si>
    <t>пров. Піщаний</t>
  </si>
  <si>
    <t xml:space="preserve">вул. Зарічна </t>
  </si>
  <si>
    <t>вул. Нижня</t>
  </si>
  <si>
    <t>c.Мохнач</t>
  </si>
  <si>
    <t>вул. Землянична</t>
  </si>
  <si>
    <t>вул. Івана Шаляпіна</t>
  </si>
  <si>
    <t>VIІI скликання № 3675-VIІI від 19 травня 2026 р.</t>
  </si>
  <si>
    <t>VIІI скликання № 3717-VIІI від 23 червня 2026 р.</t>
  </si>
  <si>
    <t>придбання запчастин для проведення ремонтних робіт системи поливу</t>
  </si>
  <si>
    <t>придбання запчастин для ремонту газанокосарок</t>
  </si>
  <si>
    <t>придбання лакофарбових виробів для оновлення покриття лав та урн для сміття</t>
  </si>
  <si>
    <t>придбання LED строки, яка розташована на в'їзді до міста</t>
  </si>
  <si>
    <t>придбання фарби для оновлення пішохідних переходів</t>
  </si>
  <si>
    <t>виготовлення проєктно-кошторисної документації з урахуванням експертизи на роботи: " Капітальний ремонт дорожнього покриття частини вул. Спортивна, м.Слобожанське, Чугуївського р-ну, Харківської обл."</t>
  </si>
  <si>
    <t>виготовлення проєктно-кошторисної документації з урахуванням експертизи на роботи: "Капітальний ремонт дорожнього покриття частини вул. Європейська, м.Слобожанське, Чугуївського р-ну, Харківської обл."</t>
  </si>
  <si>
    <t>Рішенням  ХСІ сесії Слобожанської міської ради</t>
  </si>
  <si>
    <t>VIІI скликання № 3783-VIІI від 21 липня 2026 р.</t>
  </si>
  <si>
    <t>Рішенням  ХСІІ сесії Слобожанської міської ради</t>
  </si>
  <si>
    <t xml:space="preserve">придбання камер відеоспостереження, які будуть встановлені на території центрального парку  міста Слобожанське» (3 шт.)  </t>
  </si>
  <si>
    <t>придбання запасних частин для спеціалізованої комунальної техніки, яка забезпечує належне утримання об’єктів благоустрою</t>
  </si>
  <si>
    <t>VIІI скликання № 3839-VIІI від 18 серпня 2026 р.</t>
  </si>
  <si>
    <t xml:space="preserve">придбання інвентаря для дільниці благоустрою та озеленення </t>
  </si>
  <si>
    <t>капітальний ремонт центральної алеї парку з облаштуванням нового покриття стели і відновленням елементів благоустрою в місті Слобожанське Чугуївського району Харківської області, в т.ч.:</t>
  </si>
  <si>
    <t>виготовлення проектно-кошторисної документації з урахуванням експертизи</t>
  </si>
  <si>
    <t>оплата послуг з проведення монтажу пам'ятних знаків (конструкції із світлиною загиблого (померлого) захисника) в паркових зонах с. Лиман, Геніївка, Шелудьківка Чугуївського району Харківської області</t>
  </si>
  <si>
    <t>оплата послуги з проведення  монтажу памятних знаків (конструкції із світлиною загиблого (померлого) захисника) в парковій зоні міста Слобожанське Чугуївського району Харківської області</t>
  </si>
  <si>
    <t>придбання світлодіодної косолі на стовп</t>
  </si>
  <si>
    <t>придбання світлодіодної гірлянди</t>
  </si>
  <si>
    <t>придбання пам'ятних знаків (конструкцій  із світлиною загиблого (померлого) захисника) (6 од.х 24 180,00 грн. без ПДВ)</t>
  </si>
  <si>
    <t>Капітальний ремонт дорожнього покриття частини вул. Спортивна, м.Слобожанське, Чугуївського району, Харківської області, в т.ч.</t>
  </si>
  <si>
    <t>придбання запчастин для проведення ремонтних робіт автотранспортних засобів</t>
  </si>
  <si>
    <t>придбання відкритих металевих баків для сміття об'ємом 0,75 м3 (200 штук х 7800,00 грн.)</t>
  </si>
  <si>
    <t>Капітальний ремонт дорожнього покриття частини вул. Європейська, м.Слобожанське, Чугуївського району, Харківської області (роботи)</t>
  </si>
  <si>
    <t>придбання пам'ятних знаків (конструкції із світлиною загиблого (померлого) захисника) (24 од.х 24 200,00 грн.)</t>
  </si>
  <si>
    <t>Рішенням  ХСІV сесії Слобожанської міської ради</t>
  </si>
  <si>
    <t>VIІI скликання № 3888-VIІI від 22 вересня 2026 р.</t>
  </si>
  <si>
    <t>Секретар  міської ради                                                                   Галина КУЦЕНКО</t>
  </si>
  <si>
    <t xml:space="preserve">придбання з подальшим встановленням на території                м.Слобожанське: флагшток 1 шт., композиції клумба 3шт. </t>
  </si>
  <si>
    <t>придбання кам’яної солі для посипання доріг комунальної власності по місту Слобожанське  (200 000 кг. 11,85 грн.)</t>
  </si>
  <si>
    <t>придбання піску для посипання доріг комунальної власності по місту Слобожанське  (500м3 х  1400,00 грн.)</t>
  </si>
  <si>
    <t>придбання комплектуючих для LED-строки</t>
  </si>
  <si>
    <t>придбання логотипу на в'їздний знакм. Слобожанське</t>
  </si>
  <si>
    <t>оплата поточного ремонту в'їздного знаку "Слобожанське" і відновлення елементів благоустрою в місті Слобожанське Чугуївського району Харківської області</t>
  </si>
  <si>
    <t>Рішенням  ХСV сесії Слобожанської міської ради</t>
  </si>
  <si>
    <t>VIІI скликання № 3943-VIІI від 23 жовтня 2026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</si>
</sst>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₴_-;\-* #,##0.00\ _₴_-;_-* &quot;-&quot;??\ _₴_-;_-@_-"/>
    <numFmt numFmtId="165" formatCode="#,##0.00\ _₴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3">
    <xf numFmtId="0" fontId="0" fillId="0" borderId="0" xfId="0"/>
    <xf numFmtId="0" fontId="2" fillId="0" borderId="0" xfId="0" applyFont="1"/>
    <xf numFmtId="164" fontId="2" fillId="0" borderId="1" xfId="0" applyNumberFormat="1" applyFont="1" applyBorder="1" applyAlignment="1">
      <alignment vertical="top"/>
    </xf>
    <xf numFmtId="164" fontId="3" fillId="0" borderId="1" xfId="0" applyNumberFormat="1" applyFont="1" applyBorder="1" applyAlignment="1">
      <alignment vertical="top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164" fontId="2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2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/>
    </xf>
    <xf numFmtId="0" fontId="2" fillId="0" borderId="12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3" fillId="0" borderId="5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vertical="top" wrapText="1"/>
    </xf>
    <xf numFmtId="0" fontId="3" fillId="2" borderId="11" xfId="0" applyFont="1" applyFill="1" applyBorder="1" applyAlignment="1">
      <alignment vertical="top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164" fontId="2" fillId="0" borderId="3" xfId="0" applyNumberFormat="1" applyFont="1" applyBorder="1" applyAlignment="1">
      <alignment vertical="top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top" wrapText="1"/>
    </xf>
    <xf numFmtId="164" fontId="5" fillId="0" borderId="3" xfId="0" applyNumberFormat="1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vertical="top"/>
    </xf>
    <xf numFmtId="0" fontId="3" fillId="0" borderId="8" xfId="0" applyFont="1" applyBorder="1" applyAlignment="1">
      <alignment horizontal="center" wrapText="1"/>
    </xf>
    <xf numFmtId="0" fontId="2" fillId="0" borderId="7" xfId="0" applyFont="1" applyBorder="1" applyAlignment="1">
      <alignment vertical="top"/>
    </xf>
    <xf numFmtId="4" fontId="2" fillId="0" borderId="1" xfId="0" applyNumberFormat="1" applyFont="1" applyBorder="1" applyAlignment="1">
      <alignment vertical="top"/>
    </xf>
    <xf numFmtId="0" fontId="2" fillId="2" borderId="5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top"/>
    </xf>
    <xf numFmtId="165" fontId="2" fillId="0" borderId="4" xfId="0" applyNumberFormat="1" applyFont="1" applyBorder="1" applyAlignment="1">
      <alignment vertical="top"/>
    </xf>
    <xf numFmtId="0" fontId="0" fillId="0" borderId="0" xfId="0" applyAlignment="1">
      <alignment vertical="top"/>
    </xf>
    <xf numFmtId="0" fontId="2" fillId="0" borderId="2" xfId="0" applyFont="1" applyBorder="1" applyAlignment="1">
      <alignment vertical="top"/>
    </xf>
    <xf numFmtId="165" fontId="4" fillId="0" borderId="4" xfId="0" applyNumberFormat="1" applyFont="1" applyBorder="1" applyAlignment="1">
      <alignment vertical="top"/>
    </xf>
    <xf numFmtId="0" fontId="2" fillId="0" borderId="13" xfId="0" applyFont="1" applyBorder="1" applyAlignment="1">
      <alignment vertical="top"/>
    </xf>
    <xf numFmtId="165" fontId="2" fillId="0" borderId="1" xfId="0" applyNumberFormat="1" applyFont="1" applyBorder="1" applyAlignment="1">
      <alignment vertical="top"/>
    </xf>
    <xf numFmtId="165" fontId="2" fillId="0" borderId="7" xfId="0" applyNumberFormat="1" applyFont="1" applyBorder="1" applyAlignment="1">
      <alignment vertical="top"/>
    </xf>
    <xf numFmtId="165" fontId="3" fillId="0" borderId="7" xfId="0" applyNumberFormat="1" applyFont="1" applyBorder="1" applyAlignment="1">
      <alignment vertical="top"/>
    </xf>
    <xf numFmtId="0" fontId="2" fillId="0" borderId="8" xfId="0" applyFont="1" applyBorder="1" applyAlignment="1">
      <alignment vertical="top" wrapText="1"/>
    </xf>
    <xf numFmtId="164" fontId="2" fillId="0" borderId="13" xfId="0" applyNumberFormat="1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6" xfId="0" applyFont="1" applyBorder="1" applyAlignment="1">
      <alignment vertical="top"/>
    </xf>
    <xf numFmtId="164" fontId="2" fillId="0" borderId="7" xfId="0" applyNumberFormat="1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164" fontId="2" fillId="0" borderId="4" xfId="0" applyNumberFormat="1" applyFont="1" applyBorder="1" applyAlignment="1">
      <alignment vertical="top"/>
    </xf>
    <xf numFmtId="0" fontId="3" fillId="2" borderId="7" xfId="0" applyFont="1" applyFill="1" applyBorder="1" applyAlignment="1">
      <alignment vertical="top"/>
    </xf>
    <xf numFmtId="164" fontId="3" fillId="2" borderId="4" xfId="0" applyNumberFormat="1" applyFont="1" applyFill="1" applyBorder="1" applyAlignment="1">
      <alignment vertical="top"/>
    </xf>
    <xf numFmtId="164" fontId="4" fillId="0" borderId="1" xfId="0" applyNumberFormat="1" applyFont="1" applyBorder="1" applyAlignment="1">
      <alignment vertical="top"/>
    </xf>
    <xf numFmtId="0" fontId="3" fillId="2" borderId="13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vertical="top"/>
    </xf>
    <xf numFmtId="0" fontId="3" fillId="0" borderId="12" xfId="0" applyFont="1" applyBorder="1" applyAlignment="1">
      <alignment vertical="top"/>
    </xf>
    <xf numFmtId="164" fontId="2" fillId="2" borderId="1" xfId="0" applyNumberFormat="1" applyFont="1" applyFill="1" applyBorder="1" applyAlignment="1">
      <alignment vertical="top"/>
    </xf>
    <xf numFmtId="164" fontId="4" fillId="2" borderId="1" xfId="0" applyNumberFormat="1" applyFont="1" applyFill="1" applyBorder="1" applyAlignment="1">
      <alignment vertical="top"/>
    </xf>
    <xf numFmtId="164" fontId="2" fillId="2" borderId="3" xfId="0" applyNumberFormat="1" applyFont="1" applyFill="1" applyBorder="1" applyAlignment="1">
      <alignment vertical="top"/>
    </xf>
    <xf numFmtId="164" fontId="2" fillId="0" borderId="3" xfId="0" applyNumberFormat="1" applyFont="1" applyBorder="1" applyAlignment="1">
      <alignment vertical="top" wrapText="1"/>
    </xf>
    <xf numFmtId="164" fontId="2" fillId="0" borderId="4" xfId="0" applyNumberFormat="1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vertical="top" wrapText="1"/>
    </xf>
    <xf numFmtId="164" fontId="3" fillId="2" borderId="3" xfId="0" applyNumberFormat="1" applyFont="1" applyFill="1" applyBorder="1" applyAlignment="1">
      <alignment vertical="top"/>
    </xf>
    <xf numFmtId="0" fontId="5" fillId="0" borderId="14" xfId="0" applyFont="1" applyBorder="1" applyAlignment="1">
      <alignment vertical="top" wrapText="1"/>
    </xf>
    <xf numFmtId="4" fontId="2" fillId="0" borderId="3" xfId="0" applyNumberFormat="1" applyFont="1" applyBorder="1" applyAlignment="1">
      <alignment vertical="top"/>
    </xf>
    <xf numFmtId="0" fontId="5" fillId="0" borderId="1" xfId="0" applyFont="1" applyBorder="1" applyAlignment="1">
      <alignment vertical="top"/>
    </xf>
    <xf numFmtId="4" fontId="5" fillId="0" borderId="1" xfId="0" applyNumberFormat="1" applyFont="1" applyBorder="1" applyAlignment="1">
      <alignment vertical="top"/>
    </xf>
    <xf numFmtId="0" fontId="5" fillId="0" borderId="4" xfId="0" applyFont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164" fontId="2" fillId="0" borderId="10" xfId="0" applyNumberFormat="1" applyFont="1" applyBorder="1" applyAlignment="1">
      <alignment vertical="top"/>
    </xf>
    <xf numFmtId="164" fontId="3" fillId="2" borderId="10" xfId="0" applyNumberFormat="1" applyFont="1" applyFill="1" applyBorder="1" applyAlignment="1">
      <alignment vertical="top"/>
    </xf>
    <xf numFmtId="0" fontId="5" fillId="0" borderId="5" xfId="0" applyFont="1" applyBorder="1" applyAlignment="1">
      <alignment vertical="top" wrapText="1"/>
    </xf>
    <xf numFmtId="164" fontId="3" fillId="0" borderId="2" xfId="0" applyNumberFormat="1" applyFont="1" applyBorder="1" applyAlignment="1">
      <alignment vertical="top"/>
    </xf>
    <xf numFmtId="164" fontId="2" fillId="0" borderId="1" xfId="0" applyNumberFormat="1" applyFont="1" applyBorder="1" applyAlignment="1">
      <alignment vertical="top" wrapText="1"/>
    </xf>
    <xf numFmtId="164" fontId="3" fillId="0" borderId="1" xfId="0" applyNumberFormat="1" applyFont="1" applyBorder="1" applyAlignment="1">
      <alignment vertical="top" wrapText="1"/>
    </xf>
    <xf numFmtId="164" fontId="3" fillId="0" borderId="3" xfId="0" applyNumberFormat="1" applyFont="1" applyBorder="1" applyAlignment="1">
      <alignment vertical="top" wrapText="1"/>
    </xf>
    <xf numFmtId="164" fontId="3" fillId="2" borderId="7" xfId="0" applyNumberFormat="1" applyFont="1" applyFill="1" applyBorder="1" applyAlignment="1">
      <alignment vertical="top"/>
    </xf>
    <xf numFmtId="165" fontId="3" fillId="0" borderId="4" xfId="0" applyNumberFormat="1" applyFont="1" applyBorder="1" applyAlignment="1">
      <alignment vertical="top"/>
    </xf>
    <xf numFmtId="0" fontId="3" fillId="2" borderId="3" xfId="0" applyFont="1" applyFill="1" applyBorder="1" applyAlignment="1">
      <alignment vertical="top"/>
    </xf>
    <xf numFmtId="164" fontId="5" fillId="0" borderId="1" xfId="0" applyNumberFormat="1" applyFont="1" applyBorder="1" applyAlignment="1">
      <alignment vertical="top" wrapText="1"/>
    </xf>
    <xf numFmtId="164" fontId="4" fillId="2" borderId="8" xfId="0" applyNumberFormat="1" applyFont="1" applyFill="1" applyBorder="1" applyAlignment="1">
      <alignment vertical="top"/>
    </xf>
    <xf numFmtId="164" fontId="2" fillId="0" borderId="2" xfId="0" applyNumberFormat="1" applyFont="1" applyBorder="1" applyAlignment="1">
      <alignment vertical="top"/>
    </xf>
    <xf numFmtId="0" fontId="2" fillId="3" borderId="1" xfId="0" applyFont="1" applyFill="1" applyBorder="1" applyAlignment="1">
      <alignment vertical="top" wrapText="1"/>
    </xf>
    <xf numFmtId="164" fontId="5" fillId="0" borderId="2" xfId="0" applyNumberFormat="1" applyFont="1" applyBorder="1" applyAlignment="1">
      <alignment vertical="top"/>
    </xf>
    <xf numFmtId="164" fontId="4" fillId="2" borderId="2" xfId="0" applyNumberFormat="1" applyFont="1" applyFill="1" applyBorder="1" applyAlignment="1">
      <alignment vertical="top"/>
    </xf>
    <xf numFmtId="0" fontId="2" fillId="0" borderId="11" xfId="0" applyFont="1" applyBorder="1" applyAlignment="1">
      <alignment vertical="top" wrapText="1"/>
    </xf>
    <xf numFmtId="164" fontId="2" fillId="0" borderId="8" xfId="0" applyNumberFormat="1" applyFont="1" applyBorder="1" applyAlignment="1">
      <alignment vertical="top"/>
    </xf>
    <xf numFmtId="49" fontId="3" fillId="2" borderId="6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 wrapText="1"/>
    </xf>
    <xf numFmtId="164" fontId="6" fillId="0" borderId="1" xfId="0" applyNumberFormat="1" applyFont="1" applyBorder="1" applyAlignment="1">
      <alignment vertical="top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4" fillId="0" borderId="13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3" fillId="2" borderId="3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top"/>
    </xf>
    <xf numFmtId="0" fontId="4" fillId="2" borderId="2" xfId="0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E13E0-65EF-4083-A491-4A6806996F3B}">
  <sheetPr>
    <tabColor rgb="FF92D050"/>
  </sheetPr>
  <dimension ref="A1:F249"/>
  <sheetViews>
    <sheetView tabSelected="1" workbookViewId="0">
      <selection activeCell="K18" sqref="K18"/>
    </sheetView>
  </sheetViews>
  <sheetFormatPr defaultRowHeight="15" x14ac:dyDescent="0.25"/>
  <cols>
    <col min="1" max="1" width="3" customWidth="1"/>
    <col min="2" max="2" width="57" customWidth="1"/>
    <col min="3" max="3" width="10.140625" customWidth="1"/>
    <col min="4" max="4" width="8.28515625" customWidth="1"/>
    <col min="5" max="5" width="18.28515625" customWidth="1"/>
    <col min="6" max="6" width="16" customWidth="1"/>
  </cols>
  <sheetData>
    <row r="1" spans="1:6" ht="15.75" x14ac:dyDescent="0.25">
      <c r="A1" s="1"/>
      <c r="B1" s="1"/>
      <c r="C1" s="4" t="s">
        <v>71</v>
      </c>
      <c r="D1" s="8"/>
      <c r="E1" s="1"/>
      <c r="F1" s="7"/>
    </row>
    <row r="2" spans="1:6" ht="15.75" x14ac:dyDescent="0.25">
      <c r="A2" s="1"/>
      <c r="B2" s="1"/>
      <c r="C2" s="140" t="s">
        <v>77</v>
      </c>
      <c r="D2" s="140"/>
      <c r="E2" s="140"/>
      <c r="F2" s="140"/>
    </row>
    <row r="3" spans="1:6" ht="15.75" x14ac:dyDescent="0.25">
      <c r="A3" s="1"/>
      <c r="B3" s="1"/>
      <c r="C3" s="140" t="s">
        <v>91</v>
      </c>
      <c r="D3" s="140"/>
      <c r="E3" s="140"/>
      <c r="F3" s="140"/>
    </row>
    <row r="4" spans="1:6" ht="15.75" x14ac:dyDescent="0.25">
      <c r="A4" s="1"/>
      <c r="B4" s="1"/>
      <c r="C4" s="140" t="s">
        <v>93</v>
      </c>
      <c r="D4" s="140"/>
      <c r="E4" s="140"/>
      <c r="F4" s="140"/>
    </row>
    <row r="5" spans="1:6" ht="15.75" x14ac:dyDescent="0.25">
      <c r="A5" s="1"/>
      <c r="B5" s="1"/>
      <c r="C5" s="140" t="s">
        <v>94</v>
      </c>
      <c r="D5" s="140"/>
      <c r="E5" s="140"/>
      <c r="F5" s="140"/>
    </row>
    <row r="6" spans="1:6" ht="15.75" x14ac:dyDescent="0.25">
      <c r="A6" s="1"/>
      <c r="B6" s="1"/>
      <c r="C6" s="140" t="s">
        <v>95</v>
      </c>
      <c r="D6" s="140"/>
      <c r="E6" s="140"/>
      <c r="F6" s="140"/>
    </row>
    <row r="7" spans="1:6" ht="15.75" x14ac:dyDescent="0.25">
      <c r="A7" s="1"/>
      <c r="B7" s="1"/>
      <c r="C7" s="140" t="s">
        <v>97</v>
      </c>
      <c r="D7" s="140"/>
      <c r="E7" s="140"/>
      <c r="F7" s="140"/>
    </row>
    <row r="8" spans="1:6" ht="15.75" x14ac:dyDescent="0.25">
      <c r="A8" s="1"/>
      <c r="B8" s="1"/>
      <c r="C8" s="140" t="s">
        <v>98</v>
      </c>
      <c r="D8" s="140"/>
      <c r="E8" s="140"/>
      <c r="F8" s="140"/>
    </row>
    <row r="9" spans="1:6" ht="15.75" x14ac:dyDescent="0.25">
      <c r="A9" s="1"/>
      <c r="B9" s="1"/>
      <c r="C9" s="140" t="s">
        <v>121</v>
      </c>
      <c r="D9" s="140"/>
      <c r="E9" s="140"/>
      <c r="F9" s="140"/>
    </row>
    <row r="10" spans="1:6" ht="15.75" x14ac:dyDescent="0.25">
      <c r="A10" s="1"/>
      <c r="B10" s="1"/>
      <c r="C10" s="140" t="s">
        <v>122</v>
      </c>
      <c r="D10" s="140"/>
      <c r="E10" s="140"/>
      <c r="F10" s="140"/>
    </row>
    <row r="11" spans="1:6" ht="15.75" x14ac:dyDescent="0.25">
      <c r="A11" s="1"/>
      <c r="B11" s="1"/>
      <c r="C11" s="140" t="s">
        <v>125</v>
      </c>
      <c r="D11" s="140"/>
      <c r="E11" s="140"/>
      <c r="F11" s="140"/>
    </row>
    <row r="12" spans="1:6" ht="15.75" x14ac:dyDescent="0.25">
      <c r="A12" s="1"/>
      <c r="B12" s="1"/>
      <c r="C12" s="140" t="s">
        <v>126</v>
      </c>
      <c r="D12" s="140"/>
      <c r="E12" s="140"/>
      <c r="F12" s="140"/>
    </row>
    <row r="13" spans="1:6" ht="15.75" x14ac:dyDescent="0.25">
      <c r="A13" s="1"/>
      <c r="B13" s="1"/>
      <c r="C13" s="140" t="s">
        <v>181</v>
      </c>
      <c r="D13" s="140"/>
      <c r="E13" s="140"/>
      <c r="F13" s="140"/>
    </row>
    <row r="14" spans="1:6" ht="15.75" x14ac:dyDescent="0.25">
      <c r="A14" s="1"/>
      <c r="B14" s="1"/>
      <c r="C14" s="140" t="s">
        <v>138</v>
      </c>
      <c r="D14" s="140"/>
      <c r="E14" s="140"/>
      <c r="F14" s="140"/>
    </row>
    <row r="15" spans="1:6" ht="15.75" x14ac:dyDescent="0.25">
      <c r="A15" s="1"/>
      <c r="B15" s="1"/>
      <c r="C15" s="140" t="s">
        <v>182</v>
      </c>
      <c r="D15" s="140"/>
      <c r="E15" s="140"/>
      <c r="F15" s="140"/>
    </row>
    <row r="16" spans="1:6" ht="15.75" x14ac:dyDescent="0.25">
      <c r="A16" s="1"/>
      <c r="B16" s="1"/>
      <c r="C16" s="140" t="s">
        <v>190</v>
      </c>
      <c r="D16" s="140"/>
      <c r="E16" s="140"/>
      <c r="F16" s="140"/>
    </row>
    <row r="17" spans="1:6" ht="15.75" x14ac:dyDescent="0.25">
      <c r="A17" s="1"/>
      <c r="B17" s="1"/>
      <c r="C17" s="140" t="s">
        <v>191</v>
      </c>
      <c r="D17" s="140"/>
      <c r="E17" s="140"/>
      <c r="F17" s="140"/>
    </row>
    <row r="18" spans="1:6" ht="15.75" x14ac:dyDescent="0.25">
      <c r="A18" s="1"/>
      <c r="B18" s="1"/>
      <c r="C18" s="140" t="s">
        <v>192</v>
      </c>
      <c r="D18" s="140"/>
      <c r="E18" s="140"/>
      <c r="F18" s="140"/>
    </row>
    <row r="19" spans="1:6" ht="15.75" x14ac:dyDescent="0.25">
      <c r="A19" s="1"/>
      <c r="B19" s="1"/>
      <c r="C19" s="140" t="s">
        <v>195</v>
      </c>
      <c r="D19" s="140"/>
      <c r="E19" s="140"/>
      <c r="F19" s="140"/>
    </row>
    <row r="20" spans="1:6" ht="15.75" x14ac:dyDescent="0.25">
      <c r="A20" s="1"/>
      <c r="B20" s="1"/>
      <c r="C20" s="140" t="s">
        <v>209</v>
      </c>
      <c r="D20" s="140"/>
      <c r="E20" s="140"/>
      <c r="F20" s="140"/>
    </row>
    <row r="21" spans="1:6" ht="15.75" x14ac:dyDescent="0.25">
      <c r="A21" s="1"/>
      <c r="B21" s="1"/>
      <c r="C21" s="140" t="s">
        <v>210</v>
      </c>
      <c r="D21" s="140"/>
      <c r="E21" s="140"/>
      <c r="F21" s="140"/>
    </row>
    <row r="22" spans="1:6" ht="15.75" x14ac:dyDescent="0.25">
      <c r="A22" s="1"/>
      <c r="B22" s="1"/>
      <c r="C22" s="140" t="s">
        <v>218</v>
      </c>
      <c r="D22" s="140"/>
      <c r="E22" s="140"/>
      <c r="F22" s="140"/>
    </row>
    <row r="23" spans="1:6" ht="15.75" x14ac:dyDescent="0.25">
      <c r="A23" s="1"/>
      <c r="B23" s="1"/>
      <c r="C23" s="140" t="s">
        <v>219</v>
      </c>
      <c r="D23" s="140"/>
      <c r="E23" s="140"/>
      <c r="F23" s="140"/>
    </row>
    <row r="24" spans="1:6" ht="15.75" x14ac:dyDescent="0.25">
      <c r="A24" s="1"/>
      <c r="B24" s="1"/>
      <c r="C24" s="4"/>
      <c r="D24" s="4"/>
      <c r="E24" s="4"/>
      <c r="F24" s="4"/>
    </row>
    <row r="25" spans="1:6" ht="46.5" customHeight="1" x14ac:dyDescent="0.25">
      <c r="A25" s="156" t="s">
        <v>90</v>
      </c>
      <c r="B25" s="156"/>
      <c r="C25" s="156"/>
      <c r="D25" s="156"/>
      <c r="E25" s="156"/>
      <c r="F25" s="156"/>
    </row>
    <row r="26" spans="1:6" ht="15.75" x14ac:dyDescent="0.25">
      <c r="A26" s="56"/>
      <c r="B26" s="54"/>
      <c r="C26" s="56"/>
      <c r="D26" s="56"/>
      <c r="E26" s="56"/>
      <c r="F26" s="56"/>
    </row>
    <row r="27" spans="1:6" ht="31.5" x14ac:dyDescent="0.25">
      <c r="A27" s="157" t="s">
        <v>0</v>
      </c>
      <c r="B27" s="157"/>
      <c r="C27" s="5" t="s">
        <v>1</v>
      </c>
      <c r="D27" s="5" t="s">
        <v>2</v>
      </c>
      <c r="E27" s="6" t="s">
        <v>89</v>
      </c>
      <c r="F27" s="6" t="s">
        <v>16</v>
      </c>
    </row>
    <row r="28" spans="1:6" ht="15.75" x14ac:dyDescent="0.25">
      <c r="A28" s="158" t="s">
        <v>8</v>
      </c>
      <c r="B28" s="159"/>
      <c r="C28" s="119" t="s">
        <v>7</v>
      </c>
      <c r="D28" s="120" t="s">
        <v>3</v>
      </c>
      <c r="E28" s="108">
        <f>SUM(E29+E41+E98+E105)</f>
        <v>30455064</v>
      </c>
      <c r="F28" s="134" t="s">
        <v>3</v>
      </c>
    </row>
    <row r="29" spans="1:6" ht="15.75" x14ac:dyDescent="0.25">
      <c r="A29" s="146" t="s">
        <v>92</v>
      </c>
      <c r="B29" s="147"/>
      <c r="C29" s="119"/>
      <c r="D29" s="120"/>
      <c r="E29" s="108">
        <f>SUM(E30+E38)</f>
        <v>2255642</v>
      </c>
      <c r="F29" s="148" t="s">
        <v>75</v>
      </c>
    </row>
    <row r="30" spans="1:6" ht="15.75" x14ac:dyDescent="0.25">
      <c r="A30" s="154" t="s">
        <v>27</v>
      </c>
      <c r="B30" s="145"/>
      <c r="C30" s="121"/>
      <c r="D30" s="121">
        <v>2240</v>
      </c>
      <c r="E30" s="109">
        <f>SUM(E31:E37)</f>
        <v>872646</v>
      </c>
      <c r="F30" s="160"/>
    </row>
    <row r="31" spans="1:6" ht="64.5" customHeight="1" x14ac:dyDescent="0.25">
      <c r="A31" s="65"/>
      <c r="B31" s="26" t="s">
        <v>124</v>
      </c>
      <c r="C31" s="121"/>
      <c r="D31" s="121"/>
      <c r="E31" s="61">
        <v>193626</v>
      </c>
      <c r="F31" s="18"/>
    </row>
    <row r="32" spans="1:6" ht="96.75" customHeight="1" x14ac:dyDescent="0.25">
      <c r="A32" s="65"/>
      <c r="B32" s="26" t="s">
        <v>127</v>
      </c>
      <c r="C32" s="121"/>
      <c r="D32" s="121"/>
      <c r="E32" s="61">
        <v>89900</v>
      </c>
      <c r="F32" s="18"/>
    </row>
    <row r="33" spans="1:6" ht="96" customHeight="1" x14ac:dyDescent="0.25">
      <c r="A33" s="65"/>
      <c r="B33" s="26" t="s">
        <v>128</v>
      </c>
      <c r="C33" s="121"/>
      <c r="D33" s="121"/>
      <c r="E33" s="61">
        <v>96300</v>
      </c>
      <c r="F33" s="18"/>
    </row>
    <row r="34" spans="1:6" ht="96" customHeight="1" x14ac:dyDescent="0.25">
      <c r="A34" s="65"/>
      <c r="B34" s="26" t="s">
        <v>129</v>
      </c>
      <c r="C34" s="121"/>
      <c r="D34" s="121"/>
      <c r="E34" s="61">
        <v>199100</v>
      </c>
      <c r="F34" s="18"/>
    </row>
    <row r="35" spans="1:6" ht="94.5" x14ac:dyDescent="0.25">
      <c r="A35" s="65"/>
      <c r="B35" s="26" t="s">
        <v>130</v>
      </c>
      <c r="C35" s="121"/>
      <c r="D35" s="121"/>
      <c r="E35" s="61">
        <v>87100</v>
      </c>
      <c r="F35" s="18"/>
    </row>
    <row r="36" spans="1:6" ht="104.25" customHeight="1" x14ac:dyDescent="0.25">
      <c r="A36" s="65"/>
      <c r="B36" s="26" t="s">
        <v>131</v>
      </c>
      <c r="C36" s="121"/>
      <c r="D36" s="121"/>
      <c r="E36" s="61">
        <v>199420</v>
      </c>
      <c r="F36" s="18"/>
    </row>
    <row r="37" spans="1:6" ht="67.5" customHeight="1" x14ac:dyDescent="0.25">
      <c r="A37" s="65"/>
      <c r="B37" s="26" t="s">
        <v>199</v>
      </c>
      <c r="C37" s="121"/>
      <c r="D37" s="121"/>
      <c r="E37" s="61">
        <v>7200</v>
      </c>
      <c r="F37" s="18"/>
    </row>
    <row r="38" spans="1:6" ht="31.5" customHeight="1" x14ac:dyDescent="0.25">
      <c r="A38" s="65"/>
      <c r="B38" s="34" t="s">
        <v>135</v>
      </c>
      <c r="C38" s="121"/>
      <c r="D38" s="121">
        <v>3110</v>
      </c>
      <c r="E38" s="109">
        <f>SUM(E39:E40)</f>
        <v>1382996</v>
      </c>
      <c r="F38" s="18"/>
    </row>
    <row r="39" spans="1:6" ht="81.75" customHeight="1" x14ac:dyDescent="0.25">
      <c r="A39" s="65"/>
      <c r="B39" s="26" t="s">
        <v>136</v>
      </c>
      <c r="C39" s="121"/>
      <c r="D39" s="121"/>
      <c r="E39" s="66">
        <v>1208900</v>
      </c>
      <c r="F39" s="18"/>
    </row>
    <row r="40" spans="1:6" ht="56.25" customHeight="1" x14ac:dyDescent="0.25">
      <c r="A40" s="65"/>
      <c r="B40" s="26" t="s">
        <v>203</v>
      </c>
      <c r="C40" s="121"/>
      <c r="D40" s="121"/>
      <c r="E40" s="66">
        <v>174096</v>
      </c>
      <c r="F40" s="18"/>
    </row>
    <row r="41" spans="1:6" ht="20.25" customHeight="1" x14ac:dyDescent="0.25">
      <c r="A41" s="110"/>
      <c r="B41" s="99" t="s">
        <v>5</v>
      </c>
      <c r="C41" s="36" t="s">
        <v>7</v>
      </c>
      <c r="D41" s="122">
        <v>2610</v>
      </c>
      <c r="E41" s="80">
        <f>SUM(E42+E48+E54+E55+E77+E82)</f>
        <v>25372137</v>
      </c>
      <c r="F41" s="148" t="s">
        <v>37</v>
      </c>
    </row>
    <row r="42" spans="1:6" ht="15.75" x14ac:dyDescent="0.25">
      <c r="A42" s="161" t="s">
        <v>22</v>
      </c>
      <c r="B42" s="162"/>
      <c r="C42" s="122"/>
      <c r="D42" s="123"/>
      <c r="E42" s="83">
        <f>SUM(E43+E46+E47)</f>
        <v>7959497</v>
      </c>
      <c r="F42" s="149"/>
    </row>
    <row r="43" spans="1:6" ht="17.850000000000001" customHeight="1" x14ac:dyDescent="0.25">
      <c r="A43" s="28"/>
      <c r="B43" s="15" t="s">
        <v>19</v>
      </c>
      <c r="C43" s="121"/>
      <c r="D43" s="121"/>
      <c r="E43" s="105">
        <v>805436</v>
      </c>
      <c r="F43" s="135"/>
    </row>
    <row r="44" spans="1:6" ht="17.850000000000001" customHeight="1" x14ac:dyDescent="0.25">
      <c r="A44" s="28"/>
      <c r="B44" s="15" t="s">
        <v>20</v>
      </c>
      <c r="C44" s="121"/>
      <c r="D44" s="121"/>
      <c r="E44" s="105">
        <v>3310242</v>
      </c>
      <c r="F44" s="135"/>
    </row>
    <row r="45" spans="1:6" ht="17.850000000000001" customHeight="1" x14ac:dyDescent="0.25">
      <c r="A45" s="28"/>
      <c r="B45" s="15" t="s">
        <v>28</v>
      </c>
      <c r="C45" s="121"/>
      <c r="D45" s="121"/>
      <c r="E45" s="105">
        <v>184204</v>
      </c>
      <c r="F45" s="135"/>
    </row>
    <row r="46" spans="1:6" ht="17.850000000000001" customHeight="1" x14ac:dyDescent="0.25">
      <c r="A46" s="28"/>
      <c r="B46" s="15" t="s">
        <v>29</v>
      </c>
      <c r="C46" s="121"/>
      <c r="D46" s="121"/>
      <c r="E46" s="111">
        <f>SUM(E44:E45)</f>
        <v>3494446</v>
      </c>
      <c r="F46" s="135"/>
    </row>
    <row r="47" spans="1:6" ht="17.850000000000001" customHeight="1" x14ac:dyDescent="0.25">
      <c r="A47" s="28"/>
      <c r="B47" s="15" t="s">
        <v>21</v>
      </c>
      <c r="C47" s="121"/>
      <c r="D47" s="121"/>
      <c r="E47" s="105">
        <v>3659615</v>
      </c>
      <c r="F47" s="18"/>
    </row>
    <row r="48" spans="1:6" ht="17.850000000000001" customHeight="1" x14ac:dyDescent="0.25">
      <c r="A48" s="161" t="s">
        <v>23</v>
      </c>
      <c r="B48" s="162"/>
      <c r="C48" s="122"/>
      <c r="D48" s="122"/>
      <c r="E48" s="112">
        <f>SUM(E49+E52+E53)</f>
        <v>1749479</v>
      </c>
      <c r="F48" s="18"/>
    </row>
    <row r="49" spans="1:6" ht="17.850000000000001" customHeight="1" x14ac:dyDescent="0.25">
      <c r="A49" s="28"/>
      <c r="B49" s="15" t="s">
        <v>24</v>
      </c>
      <c r="C49" s="121"/>
      <c r="D49" s="121"/>
      <c r="E49" s="113">
        <v>177196</v>
      </c>
      <c r="F49" s="18"/>
    </row>
    <row r="50" spans="1:6" ht="17.850000000000001" customHeight="1" x14ac:dyDescent="0.25">
      <c r="A50" s="28"/>
      <c r="B50" s="114" t="s">
        <v>25</v>
      </c>
      <c r="C50" s="121"/>
      <c r="D50" s="121"/>
      <c r="E50" s="113">
        <v>728254</v>
      </c>
      <c r="F50" s="18"/>
    </row>
    <row r="51" spans="1:6" ht="17.850000000000001" customHeight="1" x14ac:dyDescent="0.25">
      <c r="A51" s="28"/>
      <c r="B51" s="114" t="s">
        <v>30</v>
      </c>
      <c r="C51" s="121"/>
      <c r="D51" s="121"/>
      <c r="E51" s="113">
        <v>40525</v>
      </c>
      <c r="F51" s="18"/>
    </row>
    <row r="52" spans="1:6" ht="17.850000000000001" customHeight="1" x14ac:dyDescent="0.25">
      <c r="A52" s="28"/>
      <c r="B52" s="114" t="s">
        <v>31</v>
      </c>
      <c r="C52" s="121"/>
      <c r="D52" s="121"/>
      <c r="E52" s="115">
        <f>SUM(E50:E51)</f>
        <v>768779</v>
      </c>
      <c r="F52" s="18"/>
    </row>
    <row r="53" spans="1:6" ht="17.850000000000001" customHeight="1" x14ac:dyDescent="0.25">
      <c r="A53" s="28"/>
      <c r="B53" s="15" t="s">
        <v>26</v>
      </c>
      <c r="C53" s="121"/>
      <c r="D53" s="121"/>
      <c r="E53" s="113">
        <v>803504</v>
      </c>
      <c r="F53" s="18"/>
    </row>
    <row r="54" spans="1:6" ht="17.850000000000001" customHeight="1" x14ac:dyDescent="0.25">
      <c r="A54" s="161" t="s">
        <v>10</v>
      </c>
      <c r="B54" s="162"/>
      <c r="C54" s="122"/>
      <c r="D54" s="122"/>
      <c r="E54" s="116">
        <v>1437981</v>
      </c>
      <c r="F54" s="43"/>
    </row>
    <row r="55" spans="1:6" ht="17.850000000000001" customHeight="1" x14ac:dyDescent="0.25">
      <c r="A55" s="161" t="s">
        <v>11</v>
      </c>
      <c r="B55" s="162"/>
      <c r="C55" s="122"/>
      <c r="D55" s="122"/>
      <c r="E55" s="83">
        <f>SUM(E56+E61+E62+E63+E64+E65+E66+E67+E68+E69+E70+E71+E72+E73+E74+E75+E76)</f>
        <v>4612958</v>
      </c>
      <c r="F55" s="43"/>
    </row>
    <row r="56" spans="1:6" ht="17.850000000000001" customHeight="1" x14ac:dyDescent="0.25">
      <c r="A56" s="15"/>
      <c r="B56" s="33" t="s">
        <v>12</v>
      </c>
      <c r="C56" s="121"/>
      <c r="D56" s="121"/>
      <c r="E56" s="3">
        <f>SUM(E57:E60)</f>
        <v>1424867</v>
      </c>
      <c r="F56" s="18"/>
    </row>
    <row r="57" spans="1:6" ht="17.850000000000001" customHeight="1" x14ac:dyDescent="0.25">
      <c r="A57" s="15"/>
      <c r="B57" s="17" t="s">
        <v>17</v>
      </c>
      <c r="C57" s="121"/>
      <c r="D57" s="121"/>
      <c r="E57" s="75">
        <v>277662</v>
      </c>
      <c r="F57" s="18"/>
    </row>
    <row r="58" spans="1:6" ht="17.850000000000001" customHeight="1" x14ac:dyDescent="0.25">
      <c r="A58" s="32"/>
      <c r="B58" s="60" t="s">
        <v>18</v>
      </c>
      <c r="C58" s="121"/>
      <c r="D58" s="121"/>
      <c r="E58" s="75">
        <v>343717</v>
      </c>
      <c r="F58" s="18"/>
    </row>
    <row r="59" spans="1:6" ht="17.850000000000001" customHeight="1" x14ac:dyDescent="0.25">
      <c r="A59" s="57"/>
      <c r="B59" s="60" t="s">
        <v>78</v>
      </c>
      <c r="C59" s="121"/>
      <c r="D59" s="121"/>
      <c r="E59" s="75">
        <v>192347</v>
      </c>
      <c r="F59" s="18"/>
    </row>
    <row r="60" spans="1:6" ht="17.850000000000001" customHeight="1" x14ac:dyDescent="0.25">
      <c r="A60" s="57"/>
      <c r="B60" s="117" t="s">
        <v>40</v>
      </c>
      <c r="C60" s="121"/>
      <c r="D60" s="121"/>
      <c r="E60" s="118">
        <v>611141</v>
      </c>
      <c r="F60" s="18"/>
    </row>
    <row r="61" spans="1:6" ht="17.850000000000001" customHeight="1" x14ac:dyDescent="0.25">
      <c r="A61" s="60"/>
      <c r="B61" s="26" t="s">
        <v>79</v>
      </c>
      <c r="C61" s="121"/>
      <c r="D61" s="121"/>
      <c r="E61" s="61">
        <v>281277</v>
      </c>
      <c r="F61" s="18"/>
    </row>
    <row r="62" spans="1:6" ht="33" customHeight="1" x14ac:dyDescent="0.25">
      <c r="A62" s="60"/>
      <c r="B62" s="26" t="s">
        <v>80</v>
      </c>
      <c r="C62" s="121"/>
      <c r="D62" s="121"/>
      <c r="E62" s="61">
        <v>26654</v>
      </c>
      <c r="F62" s="18"/>
    </row>
    <row r="63" spans="1:6" ht="32.25" customHeight="1" x14ac:dyDescent="0.25">
      <c r="A63" s="15"/>
      <c r="B63" s="74" t="s">
        <v>99</v>
      </c>
      <c r="C63" s="121"/>
      <c r="D63" s="121"/>
      <c r="E63" s="61">
        <v>99975</v>
      </c>
      <c r="F63" s="18"/>
    </row>
    <row r="64" spans="1:6" ht="53.25" customHeight="1" x14ac:dyDescent="0.25">
      <c r="A64" s="15"/>
      <c r="B64" s="74" t="s">
        <v>100</v>
      </c>
      <c r="C64" s="121"/>
      <c r="D64" s="121"/>
      <c r="E64" s="61">
        <v>46865</v>
      </c>
      <c r="F64" s="18"/>
    </row>
    <row r="65" spans="1:6" ht="32.25" customHeight="1" x14ac:dyDescent="0.25">
      <c r="A65" s="15"/>
      <c r="B65" s="74" t="s">
        <v>212</v>
      </c>
      <c r="C65" s="121"/>
      <c r="D65" s="121"/>
      <c r="E65" s="61">
        <v>77500</v>
      </c>
      <c r="F65" s="18"/>
    </row>
    <row r="66" spans="1:6" ht="34.5" customHeight="1" x14ac:dyDescent="0.25">
      <c r="A66" s="60"/>
      <c r="B66" s="26" t="s">
        <v>183</v>
      </c>
      <c r="C66" s="121"/>
      <c r="D66" s="121"/>
      <c r="E66" s="61">
        <v>73743</v>
      </c>
      <c r="F66" s="18"/>
    </row>
    <row r="67" spans="1:6" ht="22.5" customHeight="1" x14ac:dyDescent="0.25">
      <c r="A67" s="60"/>
      <c r="B67" s="26" t="s">
        <v>184</v>
      </c>
      <c r="C67" s="121"/>
      <c r="D67" s="121"/>
      <c r="E67" s="61">
        <v>88110</v>
      </c>
      <c r="F67" s="18"/>
    </row>
    <row r="68" spans="1:6" ht="32.25" customHeight="1" x14ac:dyDescent="0.25">
      <c r="A68" s="60"/>
      <c r="B68" s="26" t="s">
        <v>185</v>
      </c>
      <c r="C68" s="121"/>
      <c r="D68" s="121"/>
      <c r="E68" s="61">
        <v>63204</v>
      </c>
      <c r="F68" s="18"/>
    </row>
    <row r="69" spans="1:6" s="62" customFormat="1" ht="47.25" x14ac:dyDescent="0.25">
      <c r="A69" s="60"/>
      <c r="B69" s="26" t="s">
        <v>193</v>
      </c>
      <c r="C69" s="121"/>
      <c r="D69" s="121"/>
      <c r="E69" s="61">
        <v>56622</v>
      </c>
      <c r="F69" s="18"/>
    </row>
    <row r="70" spans="1:6" s="62" customFormat="1" ht="47.25" x14ac:dyDescent="0.25">
      <c r="A70" s="60"/>
      <c r="B70" s="26" t="s">
        <v>194</v>
      </c>
      <c r="C70" s="121"/>
      <c r="D70" s="121"/>
      <c r="E70" s="61">
        <v>142807</v>
      </c>
      <c r="F70" s="51"/>
    </row>
    <row r="71" spans="1:6" ht="31.5" x14ac:dyDescent="0.25">
      <c r="A71" s="60"/>
      <c r="B71" s="26" t="s">
        <v>206</v>
      </c>
      <c r="C71" s="121"/>
      <c r="D71" s="121"/>
      <c r="E71" s="61">
        <v>1560000</v>
      </c>
      <c r="F71" s="18"/>
    </row>
    <row r="72" spans="1:6" s="62" customFormat="1" ht="17.850000000000001" customHeight="1" x14ac:dyDescent="0.25">
      <c r="A72" s="60"/>
      <c r="B72" s="26" t="s">
        <v>201</v>
      </c>
      <c r="C72" s="121"/>
      <c r="D72" s="121"/>
      <c r="E72" s="61">
        <v>312000</v>
      </c>
      <c r="F72" s="18"/>
    </row>
    <row r="73" spans="1:6" s="62" customFormat="1" ht="17.850000000000001" customHeight="1" x14ac:dyDescent="0.25">
      <c r="A73" s="60"/>
      <c r="B73" s="26" t="s">
        <v>202</v>
      </c>
      <c r="C73" s="121"/>
      <c r="D73" s="121"/>
      <c r="E73" s="61">
        <v>105168</v>
      </c>
      <c r="F73" s="18"/>
    </row>
    <row r="74" spans="1:6" s="62" customFormat="1" ht="17.850000000000001" customHeight="1" x14ac:dyDescent="0.25">
      <c r="A74" s="60"/>
      <c r="B74" s="26" t="s">
        <v>205</v>
      </c>
      <c r="C74" s="121"/>
      <c r="D74" s="121"/>
      <c r="E74" s="61">
        <v>231450</v>
      </c>
      <c r="F74" s="18"/>
    </row>
    <row r="75" spans="1:6" s="62" customFormat="1" ht="17.850000000000001" customHeight="1" x14ac:dyDescent="0.25">
      <c r="A75" s="60"/>
      <c r="B75" s="74" t="s">
        <v>215</v>
      </c>
      <c r="C75" s="24"/>
      <c r="D75" s="20"/>
      <c r="E75" s="67">
        <v>7716</v>
      </c>
      <c r="F75" s="18"/>
    </row>
    <row r="76" spans="1:6" s="62" customFormat="1" ht="17.850000000000001" customHeight="1" x14ac:dyDescent="0.25">
      <c r="A76" s="60"/>
      <c r="B76" s="74" t="s">
        <v>216</v>
      </c>
      <c r="C76" s="24"/>
      <c r="D76" s="20"/>
      <c r="E76" s="67">
        <v>15000</v>
      </c>
      <c r="F76" s="18"/>
    </row>
    <row r="77" spans="1:6" s="62" customFormat="1" ht="17.850000000000001" customHeight="1" x14ac:dyDescent="0.25">
      <c r="A77" s="144" t="s">
        <v>27</v>
      </c>
      <c r="B77" s="145"/>
      <c r="C77" s="121"/>
      <c r="D77" s="121">
        <v>2610</v>
      </c>
      <c r="E77" s="64">
        <f>SUM(E78:E81)</f>
        <v>417477</v>
      </c>
      <c r="F77" s="18"/>
    </row>
    <row r="78" spans="1:6" s="62" customFormat="1" ht="31.5" x14ac:dyDescent="0.25">
      <c r="A78" s="65"/>
      <c r="B78" s="26" t="s">
        <v>81</v>
      </c>
      <c r="C78" s="121"/>
      <c r="D78" s="121"/>
      <c r="E78" s="61">
        <v>3627</v>
      </c>
      <c r="F78" s="18"/>
    </row>
    <row r="79" spans="1:6" s="62" customFormat="1" ht="94.5" x14ac:dyDescent="0.25">
      <c r="A79" s="65"/>
      <c r="B79" s="26" t="s">
        <v>137</v>
      </c>
      <c r="C79" s="121"/>
      <c r="D79" s="21"/>
      <c r="E79" s="66">
        <v>199800</v>
      </c>
      <c r="F79" s="18"/>
    </row>
    <row r="80" spans="1:6" s="62" customFormat="1" ht="63" x14ac:dyDescent="0.25">
      <c r="A80" s="65"/>
      <c r="B80" s="26" t="s">
        <v>200</v>
      </c>
      <c r="C80" s="24"/>
      <c r="D80" s="20"/>
      <c r="E80" s="67">
        <v>16800</v>
      </c>
      <c r="F80" s="18"/>
    </row>
    <row r="81" spans="1:6" s="62" customFormat="1" ht="63" x14ac:dyDescent="0.25">
      <c r="A81" s="15"/>
      <c r="B81" s="138" t="s">
        <v>217</v>
      </c>
      <c r="C81" s="137"/>
      <c r="D81" s="137"/>
      <c r="E81" s="139">
        <v>197250</v>
      </c>
      <c r="F81" s="18"/>
    </row>
    <row r="82" spans="1:6" s="62" customFormat="1" ht="18" customHeight="1" x14ac:dyDescent="0.25">
      <c r="A82" s="142" t="s">
        <v>132</v>
      </c>
      <c r="B82" s="143"/>
      <c r="C82" s="24"/>
      <c r="D82" s="25">
        <v>3210</v>
      </c>
      <c r="E82" s="68">
        <f>SUM(E83+E84+E85+E86+E89+E90+E93+E94)</f>
        <v>9194745</v>
      </c>
      <c r="F82" s="18"/>
    </row>
    <row r="83" spans="1:6" s="62" customFormat="1" ht="63" x14ac:dyDescent="0.25">
      <c r="A83" s="57"/>
      <c r="B83" s="69" t="s">
        <v>123</v>
      </c>
      <c r="C83" s="20"/>
      <c r="D83" s="124"/>
      <c r="E83" s="70">
        <v>1213000</v>
      </c>
      <c r="F83" s="45"/>
    </row>
    <row r="84" spans="1:6" s="62" customFormat="1" ht="33.75" customHeight="1" x14ac:dyDescent="0.25">
      <c r="A84" s="57"/>
      <c r="B84" s="69" t="s">
        <v>208</v>
      </c>
      <c r="C84" s="20"/>
      <c r="D84" s="125"/>
      <c r="E84" s="70">
        <v>406560</v>
      </c>
      <c r="F84" s="45"/>
    </row>
    <row r="85" spans="1:6" s="62" customFormat="1" ht="94.5" x14ac:dyDescent="0.25">
      <c r="A85" s="57"/>
      <c r="B85" s="13" t="s">
        <v>133</v>
      </c>
      <c r="C85" s="20"/>
      <c r="D85" s="125"/>
      <c r="E85" s="73">
        <v>181790</v>
      </c>
      <c r="F85" s="45"/>
    </row>
    <row r="86" spans="1:6" s="62" customFormat="1" ht="78.75" x14ac:dyDescent="0.25">
      <c r="A86" s="72"/>
      <c r="B86" s="74" t="s">
        <v>139</v>
      </c>
      <c r="C86" s="21"/>
      <c r="D86" s="21"/>
      <c r="E86" s="2">
        <f>SUM(E87:E88)</f>
        <v>4695142</v>
      </c>
      <c r="F86" s="45"/>
    </row>
    <row r="87" spans="1:6" s="62" customFormat="1" ht="17.850000000000001" customHeight="1" x14ac:dyDescent="0.25">
      <c r="A87" s="72"/>
      <c r="B87" s="63" t="s">
        <v>96</v>
      </c>
      <c r="C87" s="21"/>
      <c r="D87" s="21"/>
      <c r="E87" s="2">
        <v>4646919</v>
      </c>
      <c r="F87" s="45"/>
    </row>
    <row r="88" spans="1:6" s="62" customFormat="1" ht="17.850000000000001" customHeight="1" x14ac:dyDescent="0.25">
      <c r="A88" s="57"/>
      <c r="B88" s="63" t="s">
        <v>74</v>
      </c>
      <c r="C88" s="21"/>
      <c r="D88" s="21"/>
      <c r="E88" s="2">
        <v>48223</v>
      </c>
      <c r="F88" s="45"/>
    </row>
    <row r="89" spans="1:6" s="62" customFormat="1" ht="110.25" x14ac:dyDescent="0.25">
      <c r="A89" s="72"/>
      <c r="B89" s="69" t="s">
        <v>134</v>
      </c>
      <c r="C89" s="20"/>
      <c r="D89" s="124"/>
      <c r="E89" s="44">
        <v>47170</v>
      </c>
      <c r="F89" s="45"/>
    </row>
    <row r="90" spans="1:6" s="62" customFormat="1" ht="17.850000000000001" customHeight="1" x14ac:dyDescent="0.25">
      <c r="A90" s="72"/>
      <c r="B90" s="71" t="s">
        <v>140</v>
      </c>
      <c r="C90" s="21"/>
      <c r="D90" s="21"/>
      <c r="E90" s="2">
        <f>SUM(E91:E92)</f>
        <v>1169305</v>
      </c>
      <c r="F90" s="45"/>
    </row>
    <row r="91" spans="1:6" s="62" customFormat="1" ht="17.850000000000001" customHeight="1" x14ac:dyDescent="0.25">
      <c r="A91" s="72"/>
      <c r="B91" s="63" t="s">
        <v>96</v>
      </c>
      <c r="C91" s="21"/>
      <c r="D91" s="21"/>
      <c r="E91" s="2">
        <v>1156145</v>
      </c>
      <c r="F91" s="45"/>
    </row>
    <row r="92" spans="1:6" s="62" customFormat="1" ht="17.850000000000001" customHeight="1" x14ac:dyDescent="0.25">
      <c r="A92" s="57"/>
      <c r="B92" s="63" t="s">
        <v>74</v>
      </c>
      <c r="C92" s="21"/>
      <c r="D92" s="21"/>
      <c r="E92" s="2">
        <v>13160</v>
      </c>
      <c r="F92" s="45"/>
    </row>
    <row r="93" spans="1:6" s="62" customFormat="1" ht="31.5" x14ac:dyDescent="0.25">
      <c r="A93" s="57"/>
      <c r="B93" s="50" t="s">
        <v>186</v>
      </c>
      <c r="C93" s="21"/>
      <c r="D93" s="21"/>
      <c r="E93" s="75">
        <v>96540</v>
      </c>
      <c r="F93" s="45"/>
    </row>
    <row r="94" spans="1:6" s="62" customFormat="1" ht="63" x14ac:dyDescent="0.25">
      <c r="A94" s="32"/>
      <c r="B94" s="50" t="s">
        <v>197</v>
      </c>
      <c r="C94" s="21"/>
      <c r="D94" s="21"/>
      <c r="E94" s="75">
        <f>SUM(E95:E97)</f>
        <v>1385238</v>
      </c>
      <c r="F94" s="46"/>
    </row>
    <row r="95" spans="1:6" s="62" customFormat="1" ht="31.5" x14ac:dyDescent="0.25">
      <c r="A95" s="72"/>
      <c r="B95" s="50" t="s">
        <v>198</v>
      </c>
      <c r="C95" s="21"/>
      <c r="D95" s="21"/>
      <c r="E95" s="75">
        <v>72750</v>
      </c>
      <c r="F95" s="45"/>
    </row>
    <row r="96" spans="1:6" s="62" customFormat="1" ht="17.850000000000001" customHeight="1" x14ac:dyDescent="0.25">
      <c r="A96" s="72"/>
      <c r="B96" s="50" t="s">
        <v>96</v>
      </c>
      <c r="C96" s="21"/>
      <c r="D96" s="21"/>
      <c r="E96" s="75">
        <v>1295784</v>
      </c>
      <c r="F96" s="45"/>
    </row>
    <row r="97" spans="1:6" s="62" customFormat="1" ht="17.850000000000001" customHeight="1" x14ac:dyDescent="0.25">
      <c r="A97" s="57"/>
      <c r="B97" s="50" t="s">
        <v>74</v>
      </c>
      <c r="C97" s="21"/>
      <c r="D97" s="21"/>
      <c r="E97" s="75">
        <v>16704</v>
      </c>
      <c r="F97" s="45"/>
    </row>
    <row r="98" spans="1:6" s="62" customFormat="1" ht="17.850000000000001" customHeight="1" x14ac:dyDescent="0.25">
      <c r="A98" s="76"/>
      <c r="B98" s="35" t="s">
        <v>13</v>
      </c>
      <c r="C98" s="36" t="s">
        <v>7</v>
      </c>
      <c r="D98" s="42">
        <v>2610</v>
      </c>
      <c r="E98" s="77">
        <f>SUM(E99+E100+E101+E103)</f>
        <v>210507</v>
      </c>
      <c r="F98" s="59" t="s">
        <v>14</v>
      </c>
    </row>
    <row r="99" spans="1:6" s="62" customFormat="1" ht="17.850000000000001" customHeight="1" x14ac:dyDescent="0.25">
      <c r="A99" s="16"/>
      <c r="B99" s="17" t="s">
        <v>22</v>
      </c>
      <c r="C99" s="126"/>
      <c r="D99" s="21"/>
      <c r="E99" s="2">
        <v>157760</v>
      </c>
      <c r="F99" s="18"/>
    </row>
    <row r="100" spans="1:6" s="62" customFormat="1" ht="17.850000000000001" customHeight="1" x14ac:dyDescent="0.25">
      <c r="A100" s="31"/>
      <c r="B100" s="29" t="s">
        <v>23</v>
      </c>
      <c r="C100" s="126"/>
      <c r="D100" s="14"/>
      <c r="E100" s="2">
        <v>34707</v>
      </c>
      <c r="F100" s="18"/>
    </row>
    <row r="101" spans="1:6" s="62" customFormat="1" ht="17.850000000000001" customHeight="1" x14ac:dyDescent="0.25">
      <c r="A101" s="16"/>
      <c r="B101" s="37" t="s">
        <v>11</v>
      </c>
      <c r="C101" s="126"/>
      <c r="D101" s="14"/>
      <c r="E101" s="78">
        <f>SUM(E102)</f>
        <v>14740</v>
      </c>
      <c r="F101" s="18"/>
    </row>
    <row r="102" spans="1:6" s="62" customFormat="1" ht="17.850000000000001" customHeight="1" x14ac:dyDescent="0.25">
      <c r="A102" s="16"/>
      <c r="B102" s="17" t="s">
        <v>12</v>
      </c>
      <c r="C102" s="126"/>
      <c r="D102" s="14"/>
      <c r="E102" s="2">
        <v>14740</v>
      </c>
      <c r="F102" s="18"/>
    </row>
    <row r="103" spans="1:6" s="62" customFormat="1" ht="17.850000000000001" customHeight="1" x14ac:dyDescent="0.25">
      <c r="A103" s="144" t="s">
        <v>27</v>
      </c>
      <c r="B103" s="145"/>
      <c r="C103" s="126"/>
      <c r="D103" s="14"/>
      <c r="E103" s="78">
        <f>SUM(E104)</f>
        <v>3300</v>
      </c>
      <c r="F103" s="18"/>
    </row>
    <row r="104" spans="1:6" s="62" customFormat="1" ht="31.5" x14ac:dyDescent="0.25">
      <c r="A104" s="16"/>
      <c r="B104" s="26" t="s">
        <v>82</v>
      </c>
      <c r="C104" s="126"/>
      <c r="D104" s="14"/>
      <c r="E104" s="44">
        <v>3300</v>
      </c>
      <c r="F104" s="27"/>
    </row>
    <row r="105" spans="1:6" s="62" customFormat="1" ht="31.5" x14ac:dyDescent="0.25">
      <c r="A105" s="38"/>
      <c r="B105" s="79" t="s">
        <v>41</v>
      </c>
      <c r="C105" s="36" t="s">
        <v>7</v>
      </c>
      <c r="D105" s="42">
        <v>2610</v>
      </c>
      <c r="E105" s="80">
        <f>SUM(E106+E107+E108+E113)</f>
        <v>2616778</v>
      </c>
      <c r="F105" s="43" t="s">
        <v>39</v>
      </c>
    </row>
    <row r="106" spans="1:6" s="62" customFormat="1" ht="17.850000000000001" customHeight="1" x14ac:dyDescent="0.25">
      <c r="A106" s="81"/>
      <c r="B106" s="17" t="s">
        <v>22</v>
      </c>
      <c r="C106" s="126"/>
      <c r="D106" s="21"/>
      <c r="E106" s="2">
        <v>1708036</v>
      </c>
      <c r="F106" s="18"/>
    </row>
    <row r="107" spans="1:6" s="62" customFormat="1" ht="17.850000000000001" customHeight="1" x14ac:dyDescent="0.25">
      <c r="A107" s="16"/>
      <c r="B107" s="17" t="s">
        <v>23</v>
      </c>
      <c r="C107" s="126"/>
      <c r="D107" s="14"/>
      <c r="E107" s="82">
        <v>375767</v>
      </c>
      <c r="F107" s="18"/>
    </row>
    <row r="108" spans="1:6" s="62" customFormat="1" ht="17.850000000000001" customHeight="1" x14ac:dyDescent="0.25">
      <c r="A108" s="16"/>
      <c r="B108" s="33" t="s">
        <v>11</v>
      </c>
      <c r="C108" s="126"/>
      <c r="D108" s="14"/>
      <c r="E108" s="83">
        <f>SUM(E109:E112)</f>
        <v>421846</v>
      </c>
      <c r="F108" s="18"/>
    </row>
    <row r="109" spans="1:6" s="62" customFormat="1" ht="17.850000000000001" customHeight="1" x14ac:dyDescent="0.25">
      <c r="A109" s="16"/>
      <c r="B109" s="50" t="s">
        <v>83</v>
      </c>
      <c r="C109" s="126"/>
      <c r="D109" s="14"/>
      <c r="E109" s="84">
        <v>53155</v>
      </c>
      <c r="F109" s="18"/>
    </row>
    <row r="110" spans="1:6" s="62" customFormat="1" ht="17.850000000000001" customHeight="1" x14ac:dyDescent="0.25">
      <c r="A110" s="16"/>
      <c r="B110" s="30" t="s">
        <v>84</v>
      </c>
      <c r="C110" s="126"/>
      <c r="D110" s="14"/>
      <c r="E110" s="84">
        <v>85151</v>
      </c>
      <c r="F110" s="18"/>
    </row>
    <row r="111" spans="1:6" s="62" customFormat="1" ht="17.850000000000001" customHeight="1" x14ac:dyDescent="0.25">
      <c r="A111" s="16"/>
      <c r="B111" s="74" t="s">
        <v>12</v>
      </c>
      <c r="C111" s="53"/>
      <c r="D111" s="14"/>
      <c r="E111" s="85">
        <v>266340</v>
      </c>
      <c r="F111" s="18"/>
    </row>
    <row r="112" spans="1:6" s="62" customFormat="1" ht="31.5" x14ac:dyDescent="0.25">
      <c r="A112" s="16"/>
      <c r="B112" s="50" t="s">
        <v>196</v>
      </c>
      <c r="C112" s="52"/>
      <c r="D112" s="11"/>
      <c r="E112" s="86">
        <v>17200</v>
      </c>
      <c r="F112" s="18"/>
    </row>
    <row r="113" spans="1:6" s="62" customFormat="1" ht="17.850000000000001" customHeight="1" x14ac:dyDescent="0.25">
      <c r="A113" s="16"/>
      <c r="B113" s="87" t="s">
        <v>27</v>
      </c>
      <c r="C113" s="53"/>
      <c r="D113" s="14"/>
      <c r="E113" s="88">
        <f>SUM(E114:E115)</f>
        <v>111129</v>
      </c>
      <c r="F113" s="18"/>
    </row>
    <row r="114" spans="1:6" s="62" customFormat="1" ht="17.850000000000001" customHeight="1" x14ac:dyDescent="0.25">
      <c r="A114" s="16"/>
      <c r="B114" s="50" t="s">
        <v>85</v>
      </c>
      <c r="C114" s="52"/>
      <c r="D114" s="11"/>
      <c r="E114" s="86">
        <v>12129</v>
      </c>
      <c r="F114" s="18"/>
    </row>
    <row r="115" spans="1:6" s="62" customFormat="1" ht="17.850000000000001" customHeight="1" x14ac:dyDescent="0.25">
      <c r="A115" s="16"/>
      <c r="B115" s="50" t="s">
        <v>86</v>
      </c>
      <c r="C115" s="52"/>
      <c r="D115" s="11"/>
      <c r="E115" s="86">
        <v>99000</v>
      </c>
      <c r="F115" s="18"/>
    </row>
    <row r="116" spans="1:6" s="62" customFormat="1" ht="17.850000000000001" customHeight="1" x14ac:dyDescent="0.25">
      <c r="A116" s="146" t="s">
        <v>32</v>
      </c>
      <c r="B116" s="147"/>
      <c r="C116" s="39" t="s">
        <v>33</v>
      </c>
      <c r="D116" s="40">
        <v>2240</v>
      </c>
      <c r="E116" s="90">
        <f>SUM(E117+E192)</f>
        <v>27393891</v>
      </c>
      <c r="F116" s="136" t="s">
        <v>3</v>
      </c>
    </row>
    <row r="117" spans="1:6" s="62" customFormat="1" ht="17.850000000000001" customHeight="1" x14ac:dyDescent="0.25">
      <c r="A117" s="41"/>
      <c r="B117" s="41" t="s">
        <v>76</v>
      </c>
      <c r="C117" s="39"/>
      <c r="D117" s="40"/>
      <c r="E117" s="91">
        <f>SUM(E119:E120)</f>
        <v>12226979</v>
      </c>
      <c r="F117" s="148" t="s">
        <v>75</v>
      </c>
    </row>
    <row r="118" spans="1:6" s="62" customFormat="1" ht="17.850000000000001" customHeight="1" x14ac:dyDescent="0.25">
      <c r="A118" s="150" t="s">
        <v>27</v>
      </c>
      <c r="B118" s="151"/>
      <c r="C118" s="39"/>
      <c r="D118" s="40"/>
      <c r="E118" s="91">
        <f>SUM(E119:E120)</f>
        <v>12226979</v>
      </c>
      <c r="F118" s="149"/>
    </row>
    <row r="119" spans="1:6" s="62" customFormat="1" ht="17.850000000000001" customHeight="1" x14ac:dyDescent="0.25">
      <c r="A119" s="26"/>
      <c r="B119" s="17" t="s">
        <v>9</v>
      </c>
      <c r="C119" s="127"/>
      <c r="D119" s="10"/>
      <c r="E119" s="44">
        <v>232979</v>
      </c>
      <c r="F119" s="18"/>
    </row>
    <row r="120" spans="1:6" s="62" customFormat="1" ht="17.850000000000001" customHeight="1" x14ac:dyDescent="0.25">
      <c r="A120" s="47"/>
      <c r="B120" s="92" t="s">
        <v>120</v>
      </c>
      <c r="C120" s="127"/>
      <c r="D120" s="10"/>
      <c r="E120" s="48">
        <f>SUM(E121+E137+E148+E150+E152+E157+E164+E168+E171+E183+E190)</f>
        <v>11994000</v>
      </c>
      <c r="F120" s="18"/>
    </row>
    <row r="121" spans="1:6" s="62" customFormat="1" ht="17.850000000000001" customHeight="1" x14ac:dyDescent="0.25">
      <c r="A121" s="12"/>
      <c r="B121" s="49" t="s">
        <v>102</v>
      </c>
      <c r="C121" s="128"/>
      <c r="D121" s="129"/>
      <c r="E121" s="55">
        <f>SUM(E122:E136)</f>
        <v>2998500</v>
      </c>
      <c r="F121" s="18"/>
    </row>
    <row r="122" spans="1:6" s="62" customFormat="1" ht="17.850000000000001" customHeight="1" x14ac:dyDescent="0.25">
      <c r="A122" s="12"/>
      <c r="B122" s="15" t="s">
        <v>103</v>
      </c>
      <c r="C122" s="21"/>
      <c r="D122" s="10"/>
      <c r="E122" s="58">
        <v>199900</v>
      </c>
      <c r="F122" s="18"/>
    </row>
    <row r="123" spans="1:6" s="62" customFormat="1" ht="17.850000000000001" customHeight="1" x14ac:dyDescent="0.25">
      <c r="A123" s="12"/>
      <c r="B123" s="15" t="s">
        <v>141</v>
      </c>
      <c r="C123" s="21"/>
      <c r="D123" s="10"/>
      <c r="E123" s="58">
        <v>199900</v>
      </c>
      <c r="F123" s="18"/>
    </row>
    <row r="124" spans="1:6" s="62" customFormat="1" ht="17.850000000000001" customHeight="1" x14ac:dyDescent="0.25">
      <c r="A124" s="12"/>
      <c r="B124" s="15" t="s">
        <v>142</v>
      </c>
      <c r="C124" s="21"/>
      <c r="D124" s="10"/>
      <c r="E124" s="58">
        <v>199900</v>
      </c>
      <c r="F124" s="18"/>
    </row>
    <row r="125" spans="1:6" s="62" customFormat="1" ht="17.850000000000001" customHeight="1" x14ac:dyDescent="0.25">
      <c r="A125" s="12"/>
      <c r="B125" s="15" t="s">
        <v>143</v>
      </c>
      <c r="C125" s="21"/>
      <c r="D125" s="10"/>
      <c r="E125" s="58">
        <v>199900</v>
      </c>
      <c r="F125" s="18"/>
    </row>
    <row r="126" spans="1:6" s="62" customFormat="1" ht="17.850000000000001" customHeight="1" x14ac:dyDescent="0.25">
      <c r="A126" s="13"/>
      <c r="B126" s="15" t="s">
        <v>144</v>
      </c>
      <c r="C126" s="21"/>
      <c r="D126" s="10"/>
      <c r="E126" s="93">
        <v>199900</v>
      </c>
      <c r="F126" s="18"/>
    </row>
    <row r="127" spans="1:6" s="62" customFormat="1" ht="17.850000000000001" customHeight="1" x14ac:dyDescent="0.25">
      <c r="A127" s="47"/>
      <c r="B127" s="15" t="s">
        <v>43</v>
      </c>
      <c r="C127" s="21"/>
      <c r="D127" s="10"/>
      <c r="E127" s="58">
        <v>199900</v>
      </c>
      <c r="F127" s="18"/>
    </row>
    <row r="128" spans="1:6" s="62" customFormat="1" ht="17.850000000000001" customHeight="1" x14ac:dyDescent="0.25">
      <c r="A128" s="12"/>
      <c r="B128" s="15" t="s">
        <v>145</v>
      </c>
      <c r="C128" s="21"/>
      <c r="D128" s="10"/>
      <c r="E128" s="58">
        <v>199900</v>
      </c>
      <c r="F128" s="18"/>
    </row>
    <row r="129" spans="1:6" s="62" customFormat="1" ht="17.850000000000001" customHeight="1" x14ac:dyDescent="0.25">
      <c r="A129" s="12"/>
      <c r="B129" s="15" t="s">
        <v>104</v>
      </c>
      <c r="C129" s="21"/>
      <c r="D129" s="10"/>
      <c r="E129" s="58">
        <v>199900</v>
      </c>
      <c r="F129" s="18"/>
    </row>
    <row r="130" spans="1:6" s="62" customFormat="1" ht="17.850000000000001" customHeight="1" x14ac:dyDescent="0.25">
      <c r="A130" s="12"/>
      <c r="B130" s="15" t="s">
        <v>146</v>
      </c>
      <c r="C130" s="21"/>
      <c r="D130" s="10"/>
      <c r="E130" s="58">
        <v>199900</v>
      </c>
      <c r="F130" s="18"/>
    </row>
    <row r="131" spans="1:6" s="62" customFormat="1" ht="17.850000000000001" customHeight="1" x14ac:dyDescent="0.25">
      <c r="A131" s="12"/>
      <c r="B131" s="15" t="s">
        <v>180</v>
      </c>
      <c r="C131" s="21"/>
      <c r="D131" s="10"/>
      <c r="E131" s="58">
        <v>199900</v>
      </c>
      <c r="F131" s="18"/>
    </row>
    <row r="132" spans="1:6" s="62" customFormat="1" ht="17.850000000000001" customHeight="1" x14ac:dyDescent="0.25">
      <c r="A132" s="12"/>
      <c r="B132" s="15" t="s">
        <v>147</v>
      </c>
      <c r="C132" s="21"/>
      <c r="D132" s="10"/>
      <c r="E132" s="58">
        <v>199900</v>
      </c>
      <c r="F132" s="18"/>
    </row>
    <row r="133" spans="1:6" s="62" customFormat="1" ht="17.850000000000001" customHeight="1" x14ac:dyDescent="0.25">
      <c r="A133" s="12"/>
      <c r="B133" s="15" t="s">
        <v>148</v>
      </c>
      <c r="C133" s="21"/>
      <c r="D133" s="10"/>
      <c r="E133" s="58">
        <v>199900</v>
      </c>
      <c r="F133" s="18"/>
    </row>
    <row r="134" spans="1:6" s="62" customFormat="1" ht="17.850000000000001" customHeight="1" x14ac:dyDescent="0.25">
      <c r="A134" s="12"/>
      <c r="B134" s="15" t="s">
        <v>149</v>
      </c>
      <c r="C134" s="21"/>
      <c r="D134" s="10"/>
      <c r="E134" s="58">
        <v>199900</v>
      </c>
      <c r="F134" s="18"/>
    </row>
    <row r="135" spans="1:6" s="62" customFormat="1" ht="17.850000000000001" customHeight="1" x14ac:dyDescent="0.25">
      <c r="A135" s="12"/>
      <c r="B135" s="15" t="s">
        <v>114</v>
      </c>
      <c r="C135" s="21"/>
      <c r="D135" s="10"/>
      <c r="E135" s="58">
        <v>199900</v>
      </c>
      <c r="F135" s="18"/>
    </row>
    <row r="136" spans="1:6" s="62" customFormat="1" ht="17.850000000000001" customHeight="1" x14ac:dyDescent="0.25">
      <c r="A136" s="12"/>
      <c r="B136" s="15" t="s">
        <v>150</v>
      </c>
      <c r="C136" s="21"/>
      <c r="D136" s="10"/>
      <c r="E136" s="58">
        <v>199900</v>
      </c>
      <c r="F136" s="18"/>
    </row>
    <row r="137" spans="1:6" s="62" customFormat="1" ht="17.850000000000001" customHeight="1" x14ac:dyDescent="0.25">
      <c r="A137" s="12"/>
      <c r="B137" s="49" t="s">
        <v>105</v>
      </c>
      <c r="C137" s="130"/>
      <c r="D137" s="19"/>
      <c r="E137" s="55">
        <f>SUM(E138:E147)</f>
        <v>1999000</v>
      </c>
      <c r="F137" s="18"/>
    </row>
    <row r="138" spans="1:6" s="62" customFormat="1" ht="17.850000000000001" customHeight="1" x14ac:dyDescent="0.25">
      <c r="A138" s="12"/>
      <c r="B138" s="15" t="s">
        <v>106</v>
      </c>
      <c r="C138" s="21"/>
      <c r="D138" s="10"/>
      <c r="E138" s="58">
        <v>199900</v>
      </c>
      <c r="F138" s="18"/>
    </row>
    <row r="139" spans="1:6" s="62" customFormat="1" ht="17.850000000000001" customHeight="1" x14ac:dyDescent="0.25">
      <c r="A139" s="12"/>
      <c r="B139" s="15" t="s">
        <v>107</v>
      </c>
      <c r="C139" s="21"/>
      <c r="D139" s="10"/>
      <c r="E139" s="58">
        <v>199900</v>
      </c>
      <c r="F139" s="18"/>
    </row>
    <row r="140" spans="1:6" s="62" customFormat="1" ht="17.850000000000001" customHeight="1" x14ac:dyDescent="0.25">
      <c r="A140" s="12"/>
      <c r="B140" s="15" t="s">
        <v>151</v>
      </c>
      <c r="C140" s="21"/>
      <c r="D140" s="10"/>
      <c r="E140" s="58">
        <v>199900</v>
      </c>
      <c r="F140" s="18"/>
    </row>
    <row r="141" spans="1:6" s="62" customFormat="1" ht="17.850000000000001" customHeight="1" x14ac:dyDescent="0.25">
      <c r="A141" s="12"/>
      <c r="B141" s="15" t="s">
        <v>152</v>
      </c>
      <c r="C141" s="21"/>
      <c r="D141" s="10"/>
      <c r="E141" s="58">
        <v>199900</v>
      </c>
      <c r="F141" s="18"/>
    </row>
    <row r="142" spans="1:6" s="62" customFormat="1" ht="17.850000000000001" customHeight="1" x14ac:dyDescent="0.25">
      <c r="A142" s="12"/>
      <c r="B142" s="15" t="s">
        <v>115</v>
      </c>
      <c r="C142" s="21"/>
      <c r="D142" s="10"/>
      <c r="E142" s="58">
        <v>199900</v>
      </c>
      <c r="F142" s="18"/>
    </row>
    <row r="143" spans="1:6" s="62" customFormat="1" ht="17.850000000000001" customHeight="1" x14ac:dyDescent="0.25">
      <c r="A143" s="13"/>
      <c r="B143" s="15" t="s">
        <v>153</v>
      </c>
      <c r="C143" s="21"/>
      <c r="D143" s="10"/>
      <c r="E143" s="58">
        <v>199900</v>
      </c>
      <c r="F143" s="27"/>
    </row>
    <row r="144" spans="1:6" s="62" customFormat="1" ht="17.850000000000001" customHeight="1" x14ac:dyDescent="0.25">
      <c r="A144" s="47"/>
      <c r="B144" s="15" t="s">
        <v>103</v>
      </c>
      <c r="C144" s="21"/>
      <c r="D144" s="10"/>
      <c r="E144" s="58">
        <v>199900</v>
      </c>
      <c r="F144" s="51"/>
    </row>
    <row r="145" spans="1:6" s="62" customFormat="1" ht="17.850000000000001" customHeight="1" x14ac:dyDescent="0.25">
      <c r="A145" s="12"/>
      <c r="B145" s="15" t="s">
        <v>50</v>
      </c>
      <c r="C145" s="21"/>
      <c r="D145" s="10"/>
      <c r="E145" s="58">
        <v>199900</v>
      </c>
      <c r="F145" s="18"/>
    </row>
    <row r="146" spans="1:6" s="62" customFormat="1" ht="17.850000000000001" customHeight="1" x14ac:dyDescent="0.25">
      <c r="A146" s="12"/>
      <c r="B146" s="15" t="s">
        <v>154</v>
      </c>
      <c r="C146" s="21"/>
      <c r="D146" s="10"/>
      <c r="E146" s="93">
        <v>199900</v>
      </c>
      <c r="F146" s="18"/>
    </row>
    <row r="147" spans="1:6" s="62" customFormat="1" ht="17.850000000000001" customHeight="1" x14ac:dyDescent="0.25">
      <c r="A147" s="12"/>
      <c r="B147" s="15" t="s">
        <v>155</v>
      </c>
      <c r="C147" s="21"/>
      <c r="D147" s="10"/>
      <c r="E147" s="58">
        <v>199900</v>
      </c>
      <c r="F147" s="18"/>
    </row>
    <row r="148" spans="1:6" s="62" customFormat="1" ht="17.850000000000001" customHeight="1" x14ac:dyDescent="0.25">
      <c r="A148" s="12"/>
      <c r="B148" s="94" t="s">
        <v>156</v>
      </c>
      <c r="C148" s="14"/>
      <c r="D148" s="10"/>
      <c r="E148" s="95">
        <f>SUM(E149)</f>
        <v>199900</v>
      </c>
      <c r="F148" s="18"/>
    </row>
    <row r="149" spans="1:6" s="62" customFormat="1" ht="17.850000000000001" customHeight="1" x14ac:dyDescent="0.25">
      <c r="A149" s="12"/>
      <c r="B149" s="15" t="s">
        <v>157</v>
      </c>
      <c r="C149" s="21"/>
      <c r="D149" s="10"/>
      <c r="E149" s="58">
        <v>199900</v>
      </c>
      <c r="F149" s="18"/>
    </row>
    <row r="150" spans="1:6" s="62" customFormat="1" ht="17.850000000000001" customHeight="1" x14ac:dyDescent="0.25">
      <c r="A150" s="12"/>
      <c r="B150" s="94" t="s">
        <v>158</v>
      </c>
      <c r="C150" s="21"/>
      <c r="D150" s="10"/>
      <c r="E150" s="95">
        <f>SUM(E151)</f>
        <v>199900</v>
      </c>
      <c r="F150" s="18"/>
    </row>
    <row r="151" spans="1:6" s="62" customFormat="1" ht="17.850000000000001" customHeight="1" x14ac:dyDescent="0.25">
      <c r="A151" s="12"/>
      <c r="B151" s="15" t="s">
        <v>159</v>
      </c>
      <c r="C151" s="21"/>
      <c r="D151" s="10"/>
      <c r="E151" s="58">
        <v>199900</v>
      </c>
      <c r="F151" s="18"/>
    </row>
    <row r="152" spans="1:6" s="62" customFormat="1" ht="17.850000000000001" customHeight="1" x14ac:dyDescent="0.25">
      <c r="A152" s="12"/>
      <c r="B152" s="49" t="s">
        <v>108</v>
      </c>
      <c r="C152" s="130"/>
      <c r="D152" s="19"/>
      <c r="E152" s="55">
        <f>SUM(E153:E156)</f>
        <v>799600</v>
      </c>
      <c r="F152" s="18"/>
    </row>
    <row r="153" spans="1:6" s="62" customFormat="1" ht="17.850000000000001" customHeight="1" x14ac:dyDescent="0.25">
      <c r="A153" s="12"/>
      <c r="B153" s="15" t="s">
        <v>103</v>
      </c>
      <c r="C153" s="21"/>
      <c r="D153" s="19"/>
      <c r="E153" s="58">
        <v>199900</v>
      </c>
      <c r="F153" s="18"/>
    </row>
    <row r="154" spans="1:6" s="62" customFormat="1" ht="17.850000000000001" customHeight="1" x14ac:dyDescent="0.25">
      <c r="A154" s="12"/>
      <c r="B154" s="15" t="s">
        <v>160</v>
      </c>
      <c r="C154" s="21"/>
      <c r="D154" s="19"/>
      <c r="E154" s="58">
        <v>199900</v>
      </c>
      <c r="F154" s="18"/>
    </row>
    <row r="155" spans="1:6" s="62" customFormat="1" ht="17.850000000000001" customHeight="1" x14ac:dyDescent="0.25">
      <c r="A155" s="12"/>
      <c r="B155" s="15" t="s">
        <v>161</v>
      </c>
      <c r="C155" s="21"/>
      <c r="D155" s="19"/>
      <c r="E155" s="58">
        <v>199900</v>
      </c>
      <c r="F155" s="18"/>
    </row>
    <row r="156" spans="1:6" s="62" customFormat="1" ht="17.850000000000001" customHeight="1" x14ac:dyDescent="0.25">
      <c r="A156" s="12"/>
      <c r="B156" s="15" t="s">
        <v>148</v>
      </c>
      <c r="C156" s="21"/>
      <c r="D156" s="10"/>
      <c r="E156" s="58">
        <v>199900</v>
      </c>
      <c r="F156" s="18"/>
    </row>
    <row r="157" spans="1:6" s="62" customFormat="1" ht="17.850000000000001" customHeight="1" x14ac:dyDescent="0.25">
      <c r="A157" s="12"/>
      <c r="B157" s="49" t="s">
        <v>109</v>
      </c>
      <c r="C157" s="130"/>
      <c r="D157" s="19"/>
      <c r="E157" s="55">
        <f>SUM(E158:E163)</f>
        <v>1199400</v>
      </c>
      <c r="F157" s="18"/>
    </row>
    <row r="158" spans="1:6" s="62" customFormat="1" ht="17.850000000000001" customHeight="1" x14ac:dyDescent="0.25">
      <c r="A158" s="12"/>
      <c r="B158" s="15" t="s">
        <v>110</v>
      </c>
      <c r="C158" s="21"/>
      <c r="D158" s="19"/>
      <c r="E158" s="58">
        <v>199900</v>
      </c>
      <c r="F158" s="18"/>
    </row>
    <row r="159" spans="1:6" s="62" customFormat="1" ht="17.850000000000001" customHeight="1" x14ac:dyDescent="0.25">
      <c r="A159" s="12"/>
      <c r="B159" s="15" t="s">
        <v>111</v>
      </c>
      <c r="C159" s="21"/>
      <c r="D159" s="19"/>
      <c r="E159" s="58">
        <v>199900</v>
      </c>
      <c r="F159" s="18"/>
    </row>
    <row r="160" spans="1:6" s="62" customFormat="1" ht="17.850000000000001" customHeight="1" x14ac:dyDescent="0.25">
      <c r="A160" s="12"/>
      <c r="B160" s="15" t="s">
        <v>162</v>
      </c>
      <c r="C160" s="21"/>
      <c r="D160" s="19"/>
      <c r="E160" s="58">
        <v>199900</v>
      </c>
      <c r="F160" s="18"/>
    </row>
    <row r="161" spans="1:6" s="62" customFormat="1" ht="17.850000000000001" customHeight="1" x14ac:dyDescent="0.25">
      <c r="A161" s="12"/>
      <c r="B161" s="15" t="s">
        <v>163</v>
      </c>
      <c r="C161" s="21"/>
      <c r="D161" s="19"/>
      <c r="E161" s="58">
        <v>199900</v>
      </c>
      <c r="F161" s="18"/>
    </row>
    <row r="162" spans="1:6" s="62" customFormat="1" ht="17.850000000000001" customHeight="1" x14ac:dyDescent="0.25">
      <c r="A162" s="12"/>
      <c r="B162" s="15" t="s">
        <v>179</v>
      </c>
      <c r="C162" s="21"/>
      <c r="D162" s="10"/>
      <c r="E162" s="58">
        <v>199900</v>
      </c>
      <c r="F162" s="18"/>
    </row>
    <row r="163" spans="1:6" s="62" customFormat="1" ht="17.850000000000001" customHeight="1" x14ac:dyDescent="0.25">
      <c r="A163" s="12"/>
      <c r="B163" s="26" t="s">
        <v>111</v>
      </c>
      <c r="C163" s="127"/>
      <c r="D163" s="10"/>
      <c r="E163" s="58">
        <v>199900</v>
      </c>
      <c r="F163" s="18"/>
    </row>
    <row r="164" spans="1:6" s="62" customFormat="1" ht="17.850000000000001" customHeight="1" x14ac:dyDescent="0.25">
      <c r="A164" s="12"/>
      <c r="B164" s="94" t="s">
        <v>164</v>
      </c>
      <c r="C164" s="14"/>
      <c r="D164" s="10"/>
      <c r="E164" s="95">
        <f>SUM(E165:E167)</f>
        <v>599700</v>
      </c>
      <c r="F164" s="18"/>
    </row>
    <row r="165" spans="1:6" s="62" customFormat="1" ht="17.850000000000001" customHeight="1" x14ac:dyDescent="0.25">
      <c r="A165" s="12"/>
      <c r="B165" s="15" t="s">
        <v>165</v>
      </c>
      <c r="C165" s="21"/>
      <c r="D165" s="10"/>
      <c r="E165" s="58">
        <v>199900</v>
      </c>
      <c r="F165" s="18"/>
    </row>
    <row r="166" spans="1:6" s="62" customFormat="1" ht="17.850000000000001" customHeight="1" x14ac:dyDescent="0.25">
      <c r="A166" s="12"/>
      <c r="B166" s="15" t="s">
        <v>166</v>
      </c>
      <c r="C166" s="21"/>
      <c r="D166" s="10"/>
      <c r="E166" s="58">
        <v>199900</v>
      </c>
      <c r="F166" s="18"/>
    </row>
    <row r="167" spans="1:6" s="62" customFormat="1" ht="17.850000000000001" customHeight="1" x14ac:dyDescent="0.25">
      <c r="A167" s="12"/>
      <c r="B167" s="15" t="s">
        <v>167</v>
      </c>
      <c r="C167" s="21"/>
      <c r="D167" s="10"/>
      <c r="E167" s="58">
        <v>199900</v>
      </c>
      <c r="F167" s="18"/>
    </row>
    <row r="168" spans="1:6" s="62" customFormat="1" ht="17.850000000000001" customHeight="1" x14ac:dyDescent="0.25">
      <c r="A168" s="12"/>
      <c r="B168" s="94" t="s">
        <v>168</v>
      </c>
      <c r="C168" s="14"/>
      <c r="D168" s="10"/>
      <c r="E168" s="95">
        <f>SUM(E169:E170)</f>
        <v>399800</v>
      </c>
      <c r="F168" s="18"/>
    </row>
    <row r="169" spans="1:6" s="62" customFormat="1" ht="17.850000000000001" customHeight="1" x14ac:dyDescent="0.25">
      <c r="A169" s="12"/>
      <c r="B169" s="15" t="s">
        <v>169</v>
      </c>
      <c r="C169" s="21"/>
      <c r="D169" s="10"/>
      <c r="E169" s="58">
        <v>199900</v>
      </c>
      <c r="F169" s="18"/>
    </row>
    <row r="170" spans="1:6" s="62" customFormat="1" ht="17.850000000000001" customHeight="1" x14ac:dyDescent="0.25">
      <c r="A170" s="12"/>
      <c r="B170" s="15" t="s">
        <v>170</v>
      </c>
      <c r="C170" s="21"/>
      <c r="D170" s="10"/>
      <c r="E170" s="58">
        <v>199900</v>
      </c>
      <c r="F170" s="18"/>
    </row>
    <row r="171" spans="1:6" s="62" customFormat="1" ht="17.850000000000001" customHeight="1" x14ac:dyDescent="0.25">
      <c r="A171" s="12"/>
      <c r="B171" s="49" t="s">
        <v>112</v>
      </c>
      <c r="C171" s="130"/>
      <c r="D171" s="19"/>
      <c r="E171" s="55">
        <f>SUM(E172:E182)</f>
        <v>2198900</v>
      </c>
      <c r="F171" s="18"/>
    </row>
    <row r="172" spans="1:6" s="62" customFormat="1" ht="17.850000000000001" customHeight="1" x14ac:dyDescent="0.25">
      <c r="A172" s="12"/>
      <c r="B172" s="15" t="s">
        <v>113</v>
      </c>
      <c r="C172" s="21"/>
      <c r="D172" s="19"/>
      <c r="E172" s="58">
        <v>199900</v>
      </c>
      <c r="F172" s="18"/>
    </row>
    <row r="173" spans="1:6" s="62" customFormat="1" ht="17.850000000000001" customHeight="1" x14ac:dyDescent="0.25">
      <c r="A173" s="12"/>
      <c r="B173" s="15" t="s">
        <v>114</v>
      </c>
      <c r="C173" s="21"/>
      <c r="D173" s="19"/>
      <c r="E173" s="58">
        <v>199900</v>
      </c>
      <c r="F173" s="18"/>
    </row>
    <row r="174" spans="1:6" s="62" customFormat="1" ht="17.850000000000001" customHeight="1" x14ac:dyDescent="0.25">
      <c r="A174" s="12"/>
      <c r="B174" s="15" t="s">
        <v>115</v>
      </c>
      <c r="C174" s="21"/>
      <c r="D174" s="19"/>
      <c r="E174" s="58">
        <v>199900</v>
      </c>
      <c r="F174" s="18"/>
    </row>
    <row r="175" spans="1:6" s="62" customFormat="1" ht="17.850000000000001" customHeight="1" x14ac:dyDescent="0.25">
      <c r="A175" s="12"/>
      <c r="B175" s="15" t="s">
        <v>171</v>
      </c>
      <c r="C175" s="21"/>
      <c r="D175" s="19"/>
      <c r="E175" s="58">
        <v>199900</v>
      </c>
      <c r="F175" s="18"/>
    </row>
    <row r="176" spans="1:6" s="62" customFormat="1" ht="17.850000000000001" customHeight="1" x14ac:dyDescent="0.25">
      <c r="A176" s="12"/>
      <c r="B176" s="15" t="s">
        <v>172</v>
      </c>
      <c r="C176" s="21"/>
      <c r="D176" s="19"/>
      <c r="E176" s="58">
        <v>199900</v>
      </c>
      <c r="F176" s="18"/>
    </row>
    <row r="177" spans="1:6" s="62" customFormat="1" ht="17.850000000000001" customHeight="1" x14ac:dyDescent="0.25">
      <c r="A177" s="12"/>
      <c r="B177" s="15" t="s">
        <v>155</v>
      </c>
      <c r="C177" s="21"/>
      <c r="D177" s="19"/>
      <c r="E177" s="58">
        <v>199900</v>
      </c>
      <c r="F177" s="18"/>
    </row>
    <row r="178" spans="1:6" s="62" customFormat="1" ht="17.850000000000001" customHeight="1" x14ac:dyDescent="0.25">
      <c r="A178" s="12"/>
      <c r="B178" s="15" t="s">
        <v>111</v>
      </c>
      <c r="C178" s="21"/>
      <c r="D178" s="19"/>
      <c r="E178" s="58">
        <v>199900</v>
      </c>
      <c r="F178" s="18"/>
    </row>
    <row r="179" spans="1:6" s="62" customFormat="1" ht="17.850000000000001" customHeight="1" x14ac:dyDescent="0.25">
      <c r="A179" s="12"/>
      <c r="B179" s="15" t="s">
        <v>173</v>
      </c>
      <c r="C179" s="21"/>
      <c r="D179" s="19"/>
      <c r="E179" s="58">
        <v>199900</v>
      </c>
      <c r="F179" s="18"/>
    </row>
    <row r="180" spans="1:6" s="62" customFormat="1" ht="17.850000000000001" customHeight="1" x14ac:dyDescent="0.25">
      <c r="A180" s="12"/>
      <c r="B180" s="15" t="s">
        <v>174</v>
      </c>
      <c r="C180" s="21"/>
      <c r="D180" s="10"/>
      <c r="E180" s="58">
        <v>199900</v>
      </c>
      <c r="F180" s="18"/>
    </row>
    <row r="181" spans="1:6" s="62" customFormat="1" ht="17.850000000000001" customHeight="1" x14ac:dyDescent="0.25">
      <c r="A181" s="13"/>
      <c r="B181" s="15" t="s">
        <v>175</v>
      </c>
      <c r="C181" s="21"/>
      <c r="D181" s="10"/>
      <c r="E181" s="93">
        <v>199900</v>
      </c>
      <c r="F181" s="18"/>
    </row>
    <row r="182" spans="1:6" s="62" customFormat="1" ht="17.850000000000001" customHeight="1" x14ac:dyDescent="0.25">
      <c r="A182" s="26"/>
      <c r="B182" s="15" t="s">
        <v>143</v>
      </c>
      <c r="C182" s="21"/>
      <c r="D182" s="10"/>
      <c r="E182" s="93">
        <v>199900</v>
      </c>
      <c r="F182" s="18"/>
    </row>
    <row r="183" spans="1:6" s="62" customFormat="1" ht="17.850000000000001" customHeight="1" x14ac:dyDescent="0.25">
      <c r="A183" s="47"/>
      <c r="B183" s="49" t="s">
        <v>116</v>
      </c>
      <c r="C183" s="130"/>
      <c r="D183" s="19"/>
      <c r="E183" s="55">
        <f>SUM(E184:E189)</f>
        <v>1199400</v>
      </c>
      <c r="F183" s="18"/>
    </row>
    <row r="184" spans="1:6" s="62" customFormat="1" ht="17.850000000000001" customHeight="1" x14ac:dyDescent="0.25">
      <c r="A184" s="12"/>
      <c r="B184" s="26" t="s">
        <v>117</v>
      </c>
      <c r="C184" s="127"/>
      <c r="D184" s="10"/>
      <c r="E184" s="58">
        <v>199900</v>
      </c>
      <c r="F184" s="18"/>
    </row>
    <row r="185" spans="1:6" s="62" customFormat="1" ht="17.850000000000001" customHeight="1" x14ac:dyDescent="0.25">
      <c r="A185" s="12"/>
      <c r="B185" s="26" t="s">
        <v>118</v>
      </c>
      <c r="C185" s="127"/>
      <c r="D185" s="10"/>
      <c r="E185" s="58">
        <v>199900</v>
      </c>
      <c r="F185" s="18"/>
    </row>
    <row r="186" spans="1:6" s="62" customFormat="1" ht="17.850000000000001" customHeight="1" x14ac:dyDescent="0.25">
      <c r="A186" s="12"/>
      <c r="B186" s="15" t="s">
        <v>43</v>
      </c>
      <c r="C186" s="21"/>
      <c r="D186" s="10"/>
      <c r="E186" s="58">
        <v>199900</v>
      </c>
      <c r="F186" s="18"/>
    </row>
    <row r="187" spans="1:6" s="62" customFormat="1" ht="17.850000000000001" customHeight="1" x14ac:dyDescent="0.25">
      <c r="A187" s="12"/>
      <c r="B187" s="15" t="s">
        <v>176</v>
      </c>
      <c r="C187" s="21"/>
      <c r="D187" s="10"/>
      <c r="E187" s="58">
        <v>199900</v>
      </c>
      <c r="F187" s="18"/>
    </row>
    <row r="188" spans="1:6" s="62" customFormat="1" ht="17.850000000000001" customHeight="1" x14ac:dyDescent="0.25">
      <c r="A188" s="12"/>
      <c r="B188" s="15" t="s">
        <v>163</v>
      </c>
      <c r="C188" s="21"/>
      <c r="D188" s="10"/>
      <c r="E188" s="58">
        <v>199900</v>
      </c>
      <c r="F188" s="18"/>
    </row>
    <row r="189" spans="1:6" s="62" customFormat="1" ht="17.850000000000001" customHeight="1" x14ac:dyDescent="0.25">
      <c r="A189" s="12"/>
      <c r="B189" s="15" t="s">
        <v>177</v>
      </c>
      <c r="C189" s="21"/>
      <c r="D189" s="10"/>
      <c r="E189" s="58">
        <v>199900</v>
      </c>
      <c r="F189" s="18"/>
    </row>
    <row r="190" spans="1:6" s="62" customFormat="1" ht="17.850000000000001" customHeight="1" x14ac:dyDescent="0.25">
      <c r="A190" s="12"/>
      <c r="B190" s="96" t="s">
        <v>178</v>
      </c>
      <c r="C190" s="130"/>
      <c r="D190" s="19"/>
      <c r="E190" s="48">
        <f>SUM(E191)</f>
        <v>199900</v>
      </c>
      <c r="F190" s="18"/>
    </row>
    <row r="191" spans="1:6" s="62" customFormat="1" ht="17.850000000000001" customHeight="1" x14ac:dyDescent="0.25">
      <c r="A191" s="13"/>
      <c r="B191" s="50" t="s">
        <v>119</v>
      </c>
      <c r="C191" s="127"/>
      <c r="D191" s="10"/>
      <c r="E191" s="44">
        <v>199900</v>
      </c>
      <c r="F191" s="18"/>
    </row>
    <row r="192" spans="1:6" s="62" customFormat="1" ht="15.75" x14ac:dyDescent="0.25">
      <c r="A192" s="97"/>
      <c r="B192" s="41" t="s">
        <v>5</v>
      </c>
      <c r="C192" s="39" t="s">
        <v>33</v>
      </c>
      <c r="D192" s="40">
        <v>2610</v>
      </c>
      <c r="E192" s="80">
        <f>SUM(E193+E195+E197+E204+E237)</f>
        <v>15166912</v>
      </c>
      <c r="F192" s="149" t="s">
        <v>15</v>
      </c>
    </row>
    <row r="193" spans="1:6" s="62" customFormat="1" ht="15.75" x14ac:dyDescent="0.25">
      <c r="A193" s="150" t="s">
        <v>22</v>
      </c>
      <c r="B193" s="151"/>
      <c r="C193" s="39"/>
      <c r="D193" s="40"/>
      <c r="E193" s="80">
        <f>SUM(E194)</f>
        <v>169638</v>
      </c>
      <c r="F193" s="149"/>
    </row>
    <row r="194" spans="1:6" s="62" customFormat="1" ht="31.5" x14ac:dyDescent="0.25">
      <c r="A194" s="41"/>
      <c r="B194" s="98" t="s">
        <v>87</v>
      </c>
      <c r="C194" s="39"/>
      <c r="D194" s="40"/>
      <c r="E194" s="82">
        <v>169638</v>
      </c>
      <c r="F194" s="43"/>
    </row>
    <row r="195" spans="1:6" s="62" customFormat="1" ht="15.75" x14ac:dyDescent="0.25">
      <c r="A195" s="146" t="s">
        <v>23</v>
      </c>
      <c r="B195" s="147"/>
      <c r="C195" s="39"/>
      <c r="D195" s="40"/>
      <c r="E195" s="80">
        <f>SUM(E196)</f>
        <v>37321</v>
      </c>
      <c r="F195" s="43"/>
    </row>
    <row r="196" spans="1:6" s="62" customFormat="1" ht="31.5" x14ac:dyDescent="0.25">
      <c r="A196" s="41"/>
      <c r="B196" s="98" t="s">
        <v>88</v>
      </c>
      <c r="C196" s="39"/>
      <c r="D196" s="40"/>
      <c r="E196" s="82">
        <v>37321</v>
      </c>
      <c r="F196" s="43"/>
    </row>
    <row r="197" spans="1:6" s="62" customFormat="1" ht="15.75" x14ac:dyDescent="0.25">
      <c r="A197" s="146" t="s">
        <v>11</v>
      </c>
      <c r="B197" s="147"/>
      <c r="C197" s="39"/>
      <c r="D197" s="40"/>
      <c r="E197" s="80">
        <f>SUM(E198+E200+E201+E202+E203)</f>
        <v>3957011</v>
      </c>
      <c r="F197" s="43"/>
    </row>
    <row r="198" spans="1:6" s="62" customFormat="1" ht="15.75" x14ac:dyDescent="0.25">
      <c r="A198" s="41"/>
      <c r="B198" s="89" t="s">
        <v>12</v>
      </c>
      <c r="C198" s="127"/>
      <c r="D198" s="10"/>
      <c r="E198" s="44">
        <f>SUM(E199)</f>
        <v>698598</v>
      </c>
      <c r="F198" s="18"/>
    </row>
    <row r="199" spans="1:6" s="62" customFormat="1" ht="15.75" x14ac:dyDescent="0.25">
      <c r="A199" s="41"/>
      <c r="B199" s="100" t="s">
        <v>36</v>
      </c>
      <c r="C199" s="127"/>
      <c r="D199" s="10"/>
      <c r="E199" s="44">
        <v>698598</v>
      </c>
      <c r="F199" s="51"/>
    </row>
    <row r="200" spans="1:6" s="62" customFormat="1" ht="48.75" customHeight="1" x14ac:dyDescent="0.25">
      <c r="A200" s="41"/>
      <c r="B200" s="100" t="s">
        <v>101</v>
      </c>
      <c r="C200" s="127"/>
      <c r="D200" s="10"/>
      <c r="E200" s="101">
        <v>99840</v>
      </c>
      <c r="F200" s="18"/>
    </row>
    <row r="201" spans="1:6" s="62" customFormat="1" ht="15.75" x14ac:dyDescent="0.25">
      <c r="A201" s="35"/>
      <c r="B201" s="98" t="s">
        <v>187</v>
      </c>
      <c r="C201" s="127"/>
      <c r="D201" s="10"/>
      <c r="E201" s="101">
        <v>88573</v>
      </c>
      <c r="F201" s="18"/>
    </row>
    <row r="202" spans="1:6" s="62" customFormat="1" ht="36" customHeight="1" x14ac:dyDescent="0.25">
      <c r="A202" s="35"/>
      <c r="B202" s="26" t="s">
        <v>213</v>
      </c>
      <c r="C202" s="127"/>
      <c r="D202" s="10"/>
      <c r="E202" s="101">
        <v>2370000</v>
      </c>
      <c r="F202" s="18"/>
    </row>
    <row r="203" spans="1:6" s="62" customFormat="1" ht="36" customHeight="1" x14ac:dyDescent="0.25">
      <c r="A203" s="35"/>
      <c r="B203" s="26" t="s">
        <v>214</v>
      </c>
      <c r="C203" s="127"/>
      <c r="D203" s="10"/>
      <c r="E203" s="101">
        <v>700000</v>
      </c>
      <c r="F203" s="18"/>
    </row>
    <row r="204" spans="1:6" s="62" customFormat="1" ht="15.75" x14ac:dyDescent="0.25">
      <c r="A204" s="146" t="s">
        <v>27</v>
      </c>
      <c r="B204" s="147"/>
      <c r="C204" s="39"/>
      <c r="D204" s="40"/>
      <c r="E204" s="102">
        <f>SUM(E205+E225)</f>
        <v>4400160</v>
      </c>
      <c r="F204" s="43"/>
    </row>
    <row r="205" spans="1:6" s="62" customFormat="1" ht="17.850000000000001" customHeight="1" x14ac:dyDescent="0.25">
      <c r="A205" s="26" t="s">
        <v>4</v>
      </c>
      <c r="B205" s="103" t="s">
        <v>34</v>
      </c>
      <c r="C205" s="127"/>
      <c r="D205" s="10"/>
      <c r="E205" s="104">
        <f>SUM(E206:E224)</f>
        <v>2300187</v>
      </c>
      <c r="F205" s="18"/>
    </row>
    <row r="206" spans="1:6" s="62" customFormat="1" ht="17.850000000000001" customHeight="1" x14ac:dyDescent="0.25">
      <c r="A206" s="17"/>
      <c r="B206" s="26" t="s">
        <v>42</v>
      </c>
      <c r="C206" s="127"/>
      <c r="D206" s="10"/>
      <c r="E206" s="105">
        <v>60000</v>
      </c>
      <c r="F206" s="18"/>
    </row>
    <row r="207" spans="1:6" s="62" customFormat="1" ht="17.850000000000001" customHeight="1" x14ac:dyDescent="0.25">
      <c r="A207" s="17"/>
      <c r="B207" s="26" t="s">
        <v>43</v>
      </c>
      <c r="C207" s="127"/>
      <c r="D207" s="10"/>
      <c r="E207" s="105">
        <v>113466</v>
      </c>
      <c r="F207" s="18"/>
    </row>
    <row r="208" spans="1:6" s="62" customFormat="1" ht="17.850000000000001" customHeight="1" x14ac:dyDescent="0.25">
      <c r="A208" s="17"/>
      <c r="B208" s="26" t="s">
        <v>44</v>
      </c>
      <c r="C208" s="127"/>
      <c r="D208" s="10"/>
      <c r="E208" s="85">
        <v>100370</v>
      </c>
      <c r="F208" s="18"/>
    </row>
    <row r="209" spans="1:6" s="62" customFormat="1" ht="17.850000000000001" customHeight="1" x14ac:dyDescent="0.25">
      <c r="A209" s="29"/>
      <c r="B209" s="29" t="s">
        <v>45</v>
      </c>
      <c r="C209" s="127"/>
      <c r="D209" s="10"/>
      <c r="E209" s="105">
        <v>89994</v>
      </c>
      <c r="F209" s="18"/>
    </row>
    <row r="210" spans="1:6" s="62" customFormat="1" ht="17.850000000000001" customHeight="1" x14ac:dyDescent="0.25">
      <c r="A210" s="17"/>
      <c r="B210" s="26" t="s">
        <v>46</v>
      </c>
      <c r="C210" s="127"/>
      <c r="D210" s="10"/>
      <c r="E210" s="105">
        <v>85991</v>
      </c>
      <c r="F210" s="18"/>
    </row>
    <row r="211" spans="1:6" s="62" customFormat="1" ht="17.850000000000001" customHeight="1" x14ac:dyDescent="0.25">
      <c r="A211" s="17"/>
      <c r="B211" s="17" t="s">
        <v>47</v>
      </c>
      <c r="C211" s="127"/>
      <c r="D211" s="10"/>
      <c r="E211" s="86">
        <v>88680</v>
      </c>
      <c r="F211" s="18"/>
    </row>
    <row r="212" spans="1:6" s="62" customFormat="1" ht="17.850000000000001" customHeight="1" x14ac:dyDescent="0.25">
      <c r="A212" s="17"/>
      <c r="B212" s="26" t="s">
        <v>48</v>
      </c>
      <c r="C212" s="127"/>
      <c r="D212" s="10"/>
      <c r="E212" s="86">
        <v>106636</v>
      </c>
      <c r="F212" s="18"/>
    </row>
    <row r="213" spans="1:6" s="62" customFormat="1" ht="17.850000000000001" customHeight="1" x14ac:dyDescent="0.25">
      <c r="A213" s="17"/>
      <c r="B213" s="17" t="s">
        <v>49</v>
      </c>
      <c r="C213" s="127"/>
      <c r="D213" s="10"/>
      <c r="E213" s="105">
        <v>62598</v>
      </c>
      <c r="F213" s="18"/>
    </row>
    <row r="214" spans="1:6" s="62" customFormat="1" ht="17.850000000000001" customHeight="1" x14ac:dyDescent="0.25">
      <c r="A214" s="26"/>
      <c r="B214" s="26" t="s">
        <v>52</v>
      </c>
      <c r="C214" s="127"/>
      <c r="D214" s="10"/>
      <c r="E214" s="105">
        <v>110589</v>
      </c>
      <c r="F214" s="18"/>
    </row>
    <row r="215" spans="1:6" s="62" customFormat="1" ht="17.850000000000001" customHeight="1" x14ac:dyDescent="0.25">
      <c r="A215" s="26"/>
      <c r="B215" s="26" t="s">
        <v>50</v>
      </c>
      <c r="C215" s="127"/>
      <c r="D215" s="10"/>
      <c r="E215" s="105">
        <v>64199</v>
      </c>
      <c r="F215" s="18"/>
    </row>
    <row r="216" spans="1:6" s="62" customFormat="1" ht="17.850000000000001" customHeight="1" x14ac:dyDescent="0.25">
      <c r="A216" s="26"/>
      <c r="B216" s="26" t="s">
        <v>53</v>
      </c>
      <c r="C216" s="127"/>
      <c r="D216" s="10"/>
      <c r="E216" s="105">
        <v>176630</v>
      </c>
      <c r="F216" s="18"/>
    </row>
    <row r="217" spans="1:6" s="62" customFormat="1" ht="17.850000000000001" customHeight="1" x14ac:dyDescent="0.25">
      <c r="A217" s="26"/>
      <c r="B217" s="26" t="s">
        <v>51</v>
      </c>
      <c r="C217" s="127"/>
      <c r="D217" s="10"/>
      <c r="E217" s="105">
        <v>199983</v>
      </c>
      <c r="F217" s="18"/>
    </row>
    <row r="218" spans="1:6" s="62" customFormat="1" ht="31.5" x14ac:dyDescent="0.25">
      <c r="A218" s="26"/>
      <c r="B218" s="26" t="s">
        <v>70</v>
      </c>
      <c r="C218" s="127"/>
      <c r="D218" s="10"/>
      <c r="E218" s="105">
        <v>168020</v>
      </c>
      <c r="F218" s="18"/>
    </row>
    <row r="219" spans="1:6" s="62" customFormat="1" ht="17.850000000000001" customHeight="1" x14ac:dyDescent="0.25">
      <c r="A219" s="26"/>
      <c r="B219" s="26" t="s">
        <v>54</v>
      </c>
      <c r="C219" s="127"/>
      <c r="D219" s="10"/>
      <c r="E219" s="105">
        <v>113404</v>
      </c>
      <c r="F219" s="18"/>
    </row>
    <row r="220" spans="1:6" s="62" customFormat="1" ht="17.850000000000001" customHeight="1" x14ac:dyDescent="0.25">
      <c r="A220" s="26"/>
      <c r="B220" s="26" t="s">
        <v>55</v>
      </c>
      <c r="C220" s="127"/>
      <c r="D220" s="10"/>
      <c r="E220" s="105">
        <v>118717</v>
      </c>
      <c r="F220" s="18"/>
    </row>
    <row r="221" spans="1:6" s="62" customFormat="1" ht="17.850000000000001" customHeight="1" x14ac:dyDescent="0.25">
      <c r="A221" s="26"/>
      <c r="B221" s="26" t="s">
        <v>56</v>
      </c>
      <c r="C221" s="127"/>
      <c r="D221" s="10"/>
      <c r="E221" s="105">
        <v>104690</v>
      </c>
      <c r="F221" s="18"/>
    </row>
    <row r="222" spans="1:6" s="62" customFormat="1" ht="17.850000000000001" customHeight="1" x14ac:dyDescent="0.25">
      <c r="A222" s="26"/>
      <c r="B222" s="26" t="s">
        <v>38</v>
      </c>
      <c r="C222" s="127"/>
      <c r="D222" s="10"/>
      <c r="E222" s="105">
        <v>199983</v>
      </c>
      <c r="F222" s="18"/>
    </row>
    <row r="223" spans="1:6" s="62" customFormat="1" ht="17.850000000000001" customHeight="1" x14ac:dyDescent="0.25">
      <c r="A223" s="26"/>
      <c r="B223" s="26" t="s">
        <v>57</v>
      </c>
      <c r="C223" s="127"/>
      <c r="D223" s="10"/>
      <c r="E223" s="105">
        <v>136254</v>
      </c>
      <c r="F223" s="18"/>
    </row>
    <row r="224" spans="1:6" s="62" customFormat="1" ht="17.850000000000001" customHeight="1" x14ac:dyDescent="0.25">
      <c r="A224" s="26"/>
      <c r="B224" s="17" t="s">
        <v>58</v>
      </c>
      <c r="C224" s="127"/>
      <c r="D224" s="10"/>
      <c r="E224" s="105">
        <v>199983</v>
      </c>
      <c r="F224" s="18"/>
    </row>
    <row r="225" spans="1:6" s="62" customFormat="1" ht="17.850000000000001" customHeight="1" x14ac:dyDescent="0.25">
      <c r="A225" s="26" t="s">
        <v>4</v>
      </c>
      <c r="B225" s="49" t="s">
        <v>35</v>
      </c>
      <c r="C225" s="127"/>
      <c r="D225" s="10"/>
      <c r="E225" s="106">
        <f>SUM(E226:E236)</f>
        <v>2099973</v>
      </c>
      <c r="F225" s="18"/>
    </row>
    <row r="226" spans="1:6" s="62" customFormat="1" ht="17.850000000000001" customHeight="1" x14ac:dyDescent="0.25">
      <c r="A226" s="26"/>
      <c r="B226" s="26" t="s">
        <v>59</v>
      </c>
      <c r="C226" s="127"/>
      <c r="D226" s="10"/>
      <c r="E226" s="105">
        <v>100143</v>
      </c>
      <c r="F226" s="18"/>
    </row>
    <row r="227" spans="1:6" s="62" customFormat="1" ht="17.850000000000001" customHeight="1" x14ac:dyDescent="0.25">
      <c r="A227" s="26"/>
      <c r="B227" s="26" t="s">
        <v>60</v>
      </c>
      <c r="C227" s="127"/>
      <c r="D227" s="10"/>
      <c r="E227" s="105">
        <v>199983</v>
      </c>
      <c r="F227" s="18"/>
    </row>
    <row r="228" spans="1:6" s="62" customFormat="1" ht="17.850000000000001" customHeight="1" x14ac:dyDescent="0.25">
      <c r="A228" s="26"/>
      <c r="B228" s="26" t="s">
        <v>61</v>
      </c>
      <c r="C228" s="127"/>
      <c r="D228" s="10"/>
      <c r="E228" s="105">
        <v>199983</v>
      </c>
      <c r="F228" s="18"/>
    </row>
    <row r="229" spans="1:6" s="62" customFormat="1" ht="17.850000000000001" customHeight="1" x14ac:dyDescent="0.25">
      <c r="A229" s="26"/>
      <c r="B229" s="26" t="s">
        <v>62</v>
      </c>
      <c r="C229" s="127"/>
      <c r="D229" s="10"/>
      <c r="E229" s="105">
        <v>199983</v>
      </c>
      <c r="F229" s="18"/>
    </row>
    <row r="230" spans="1:6" s="62" customFormat="1" ht="17.850000000000001" customHeight="1" x14ac:dyDescent="0.25">
      <c r="A230" s="26"/>
      <c r="B230" s="26" t="s">
        <v>63</v>
      </c>
      <c r="C230" s="127"/>
      <c r="D230" s="10"/>
      <c r="E230" s="105">
        <v>199983</v>
      </c>
      <c r="F230" s="18"/>
    </row>
    <row r="231" spans="1:6" s="62" customFormat="1" ht="17.850000000000001" customHeight="1" x14ac:dyDescent="0.25">
      <c r="A231" s="26"/>
      <c r="B231" s="26" t="s">
        <v>64</v>
      </c>
      <c r="C231" s="127"/>
      <c r="D231" s="10"/>
      <c r="E231" s="105">
        <v>199983</v>
      </c>
      <c r="F231" s="18"/>
    </row>
    <row r="232" spans="1:6" s="62" customFormat="1" ht="17.850000000000001" customHeight="1" x14ac:dyDescent="0.25">
      <c r="A232" s="26"/>
      <c r="B232" s="26" t="s">
        <v>65</v>
      </c>
      <c r="C232" s="127"/>
      <c r="D232" s="10"/>
      <c r="E232" s="105">
        <v>199983</v>
      </c>
      <c r="F232" s="18"/>
    </row>
    <row r="233" spans="1:6" s="62" customFormat="1" ht="17.850000000000001" customHeight="1" x14ac:dyDescent="0.25">
      <c r="A233" s="26"/>
      <c r="B233" s="26" t="s">
        <v>66</v>
      </c>
      <c r="C233" s="127"/>
      <c r="D233" s="10"/>
      <c r="E233" s="105">
        <v>199983</v>
      </c>
      <c r="F233" s="18"/>
    </row>
    <row r="234" spans="1:6" s="62" customFormat="1" ht="17.850000000000001" customHeight="1" x14ac:dyDescent="0.25">
      <c r="A234" s="26"/>
      <c r="B234" s="26" t="s">
        <v>67</v>
      </c>
      <c r="C234" s="127"/>
      <c r="D234" s="10"/>
      <c r="E234" s="85">
        <v>199983</v>
      </c>
      <c r="F234" s="18"/>
    </row>
    <row r="235" spans="1:6" s="62" customFormat="1" ht="17.850000000000001" customHeight="1" x14ac:dyDescent="0.25">
      <c r="A235" s="26"/>
      <c r="B235" s="26" t="s">
        <v>68</v>
      </c>
      <c r="C235" s="127"/>
      <c r="D235" s="10"/>
      <c r="E235" s="85">
        <v>199983</v>
      </c>
      <c r="F235" s="18"/>
    </row>
    <row r="236" spans="1:6" s="62" customFormat="1" ht="17.850000000000001" customHeight="1" x14ac:dyDescent="0.25">
      <c r="A236" s="26"/>
      <c r="B236" s="26" t="s">
        <v>69</v>
      </c>
      <c r="C236" s="127"/>
      <c r="D236" s="10"/>
      <c r="E236" s="105">
        <v>199983</v>
      </c>
      <c r="F236" s="18"/>
    </row>
    <row r="237" spans="1:6" s="62" customFormat="1" ht="15.75" x14ac:dyDescent="0.25">
      <c r="A237" s="152" t="s">
        <v>132</v>
      </c>
      <c r="B237" s="153"/>
      <c r="C237" s="127"/>
      <c r="D237" s="23">
        <v>3210</v>
      </c>
      <c r="E237" s="107">
        <f>SUM(E238+E239+E242+E243)</f>
        <v>6602782</v>
      </c>
      <c r="F237" s="18"/>
    </row>
    <row r="238" spans="1:6" s="62" customFormat="1" ht="63" x14ac:dyDescent="0.25">
      <c r="A238" s="13"/>
      <c r="B238" s="26" t="s">
        <v>188</v>
      </c>
      <c r="C238" s="127"/>
      <c r="D238" s="10"/>
      <c r="E238" s="105">
        <v>250000</v>
      </c>
      <c r="F238" s="18"/>
    </row>
    <row r="239" spans="1:6" s="62" customFormat="1" ht="47.25" x14ac:dyDescent="0.25">
      <c r="A239" s="13"/>
      <c r="B239" s="26" t="s">
        <v>204</v>
      </c>
      <c r="C239" s="127"/>
      <c r="D239" s="10"/>
      <c r="E239" s="105">
        <f>SUM(E240:E241)</f>
        <v>4852782</v>
      </c>
      <c r="F239" s="18"/>
    </row>
    <row r="240" spans="1:6" s="62" customFormat="1" ht="15.75" x14ac:dyDescent="0.25">
      <c r="A240" s="13"/>
      <c r="B240" s="26" t="s">
        <v>96</v>
      </c>
      <c r="C240" s="127"/>
      <c r="D240" s="10"/>
      <c r="E240" s="105">
        <v>4682344</v>
      </c>
      <c r="F240" s="18"/>
    </row>
    <row r="241" spans="1:6" s="62" customFormat="1" ht="15.75" x14ac:dyDescent="0.25">
      <c r="A241" s="13"/>
      <c r="B241" s="26" t="s">
        <v>74</v>
      </c>
      <c r="C241" s="127"/>
      <c r="D241" s="10"/>
      <c r="E241" s="85">
        <v>170438</v>
      </c>
      <c r="F241" s="18"/>
    </row>
    <row r="242" spans="1:6" s="62" customFormat="1" ht="68.25" customHeight="1" x14ac:dyDescent="0.25">
      <c r="A242" s="13"/>
      <c r="B242" s="26" t="s">
        <v>189</v>
      </c>
      <c r="C242" s="127"/>
      <c r="D242" s="10"/>
      <c r="E242" s="105">
        <v>250000</v>
      </c>
      <c r="F242" s="27"/>
    </row>
    <row r="243" spans="1:6" s="62" customFormat="1" ht="49.5" customHeight="1" x14ac:dyDescent="0.25">
      <c r="A243" s="26"/>
      <c r="B243" s="26" t="s">
        <v>207</v>
      </c>
      <c r="C243" s="127"/>
      <c r="D243" s="10"/>
      <c r="E243" s="105">
        <v>1250000</v>
      </c>
      <c r="F243" s="51"/>
    </row>
    <row r="244" spans="1:6" s="62" customFormat="1" ht="15.75" x14ac:dyDescent="0.25">
      <c r="A244" s="13"/>
      <c r="B244" s="33" t="s">
        <v>72</v>
      </c>
      <c r="C244" s="131"/>
      <c r="D244" s="23"/>
      <c r="E244" s="3">
        <v>57848955</v>
      </c>
      <c r="F244" s="18"/>
    </row>
    <row r="245" spans="1:6" s="62" customFormat="1" ht="15.75" x14ac:dyDescent="0.25">
      <c r="A245" s="13"/>
      <c r="B245" s="33" t="s">
        <v>73</v>
      </c>
      <c r="C245" s="132"/>
      <c r="D245" s="133"/>
      <c r="E245" s="88"/>
      <c r="F245" s="18"/>
    </row>
    <row r="246" spans="1:6" s="62" customFormat="1" ht="15.75" x14ac:dyDescent="0.25">
      <c r="A246" s="154" t="s">
        <v>6</v>
      </c>
      <c r="B246" s="155"/>
      <c r="C246" s="22" t="s">
        <v>3</v>
      </c>
      <c r="D246" s="14" t="s">
        <v>3</v>
      </c>
      <c r="E246" s="3">
        <f>SUM(E28+E116)</f>
        <v>57848955</v>
      </c>
      <c r="F246" s="14" t="s">
        <v>3</v>
      </c>
    </row>
    <row r="247" spans="1:6" ht="16.5" customHeight="1" x14ac:dyDescent="0.25">
      <c r="A247" s="1"/>
      <c r="B247" s="1"/>
      <c r="C247" s="7"/>
      <c r="D247" s="8"/>
      <c r="E247" s="9"/>
      <c r="F247" s="7"/>
    </row>
    <row r="248" spans="1:6" ht="15.75" hidden="1" x14ac:dyDescent="0.25">
      <c r="A248" s="1"/>
      <c r="B248" s="1"/>
      <c r="C248" s="7"/>
      <c r="D248" s="8"/>
      <c r="E248" s="9"/>
      <c r="F248" s="7"/>
    </row>
    <row r="249" spans="1:6" ht="50.25" customHeight="1" x14ac:dyDescent="0.3">
      <c r="A249" s="141" t="s">
        <v>211</v>
      </c>
      <c r="B249" s="141"/>
      <c r="C249" s="141"/>
      <c r="D249" s="141"/>
      <c r="E249" s="141"/>
      <c r="F249" s="141"/>
    </row>
  </sheetData>
  <mergeCells count="47">
    <mergeCell ref="C7:F7"/>
    <mergeCell ref="C2:F2"/>
    <mergeCell ref="C3:F3"/>
    <mergeCell ref="C4:F4"/>
    <mergeCell ref="C5:F5"/>
    <mergeCell ref="C6:F6"/>
    <mergeCell ref="C19:F19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A77:B77"/>
    <mergeCell ref="C20:F20"/>
    <mergeCell ref="C21:F21"/>
    <mergeCell ref="A25:F25"/>
    <mergeCell ref="A27:B27"/>
    <mergeCell ref="A28:B28"/>
    <mergeCell ref="A29:B29"/>
    <mergeCell ref="F29:F30"/>
    <mergeCell ref="A30:B30"/>
    <mergeCell ref="F41:F42"/>
    <mergeCell ref="A42:B42"/>
    <mergeCell ref="A48:B48"/>
    <mergeCell ref="A54:B54"/>
    <mergeCell ref="A55:B55"/>
    <mergeCell ref="C22:F22"/>
    <mergeCell ref="C23:F23"/>
    <mergeCell ref="A249:F249"/>
    <mergeCell ref="A82:B82"/>
    <mergeCell ref="A103:B103"/>
    <mergeCell ref="A116:B116"/>
    <mergeCell ref="F117:F118"/>
    <mergeCell ref="A118:B118"/>
    <mergeCell ref="F192:F193"/>
    <mergeCell ref="A193:B193"/>
    <mergeCell ref="A195:B195"/>
    <mergeCell ref="A197:B197"/>
    <mergeCell ref="A204:B204"/>
    <mergeCell ref="A237:B237"/>
    <mergeCell ref="A246:B246"/>
  </mergeCells>
  <pageMargins left="1.1811023622047245" right="0.39370078740157483" top="0.78740157480314965" bottom="0.78740157480314965" header="0" footer="0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42CF5-5FA5-49B2-83D9-CFF69421A942}">
  <sheetPr codeName="Лист6">
    <tabColor rgb="FF92D050"/>
  </sheetPr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Благоустрій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Татьяна Мороз</cp:lastModifiedBy>
  <cp:lastPrinted>2026-10-23T08:49:42Z</cp:lastPrinted>
  <dcterms:created xsi:type="dcterms:W3CDTF">2015-06-05T18:19:34Z</dcterms:created>
  <dcterms:modified xsi:type="dcterms:W3CDTF">2026-10-23T08:49:45Z</dcterms:modified>
</cp:coreProperties>
</file>