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работа\рішення\59 сесія\"/>
    </mc:Choice>
  </mc:AlternateContent>
  <xr:revisionPtr revIDLastSave="0" documentId="13_ncr:1_{A28C1DE1-A269-445B-B908-193D9A2F41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енергозбереження" sheetId="2" r:id="rId1"/>
    <sheet name="Лист1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3" i="2" l="1"/>
  <c r="E244" i="2"/>
  <c r="E222" i="2"/>
  <c r="E261" i="2" l="1"/>
  <c r="E125" i="2" l="1"/>
  <c r="E118" i="2" s="1"/>
  <c r="E72" i="2" l="1"/>
  <c r="E71" i="2" s="1"/>
  <c r="E97" i="2" l="1"/>
  <c r="E29" i="2" l="1"/>
  <c r="E212" i="2" l="1"/>
  <c r="E210" i="2"/>
  <c r="E111" i="2"/>
  <c r="E102" i="2" s="1"/>
  <c r="E51" i="2" l="1"/>
  <c r="E36" i="2"/>
  <c r="E264" i="2" l="1"/>
  <c r="E263" i="2" s="1"/>
  <c r="E67" i="2"/>
  <c r="E45" i="2"/>
  <c r="E82" i="2"/>
  <c r="E221" i="2" l="1"/>
  <c r="E214" i="2"/>
  <c r="E209" i="2" l="1"/>
  <c r="E272" i="2" l="1"/>
  <c r="E268" i="2" s="1"/>
  <c r="E132" i="2" l="1"/>
  <c r="E168" i="2" l="1"/>
  <c r="E267" i="2"/>
  <c r="E44" i="2"/>
  <c r="E130" i="2" l="1"/>
  <c r="E129" i="2" s="1"/>
  <c r="E128" i="2" s="1"/>
  <c r="E60" i="2" l="1"/>
  <c r="E56" i="2" s="1"/>
  <c r="E63" i="2"/>
  <c r="E55" i="2" l="1"/>
  <c r="E43" i="2" s="1"/>
  <c r="E35" i="2"/>
  <c r="E34" i="2" s="1"/>
  <c r="E275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1</author>
  </authors>
  <commentList>
    <comment ref="B94" authorId="0" shapeId="0" xr:uid="{83072C1D-9B7E-4BAC-B548-6923A68F505D}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95" authorId="0" shapeId="0" xr:uid="{358F135A-003E-4D98-8081-4B2DD1D09525}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<sst xmlns="http://schemas.openxmlformats.org/spreadsheetml/2006/main" count="337" uniqueCount="249">
  <si>
    <t>Зміст заходу</t>
  </si>
  <si>
    <t>КПК</t>
  </si>
  <si>
    <t>КЕКВ</t>
  </si>
  <si>
    <t>Бюджетне призначення, грн.</t>
  </si>
  <si>
    <t>х</t>
  </si>
  <si>
    <t>1.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</si>
  <si>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</si>
  <si>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</si>
  <si>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</si>
  <si>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</si>
  <si>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</si>
  <si>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</si>
  <si>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</si>
  <si>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</si>
  <si>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</si>
  <si>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</si>
  <si>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</si>
  <si>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</si>
  <si>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</si>
  <si>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>КП "Комунальник"</t>
  </si>
  <si>
    <t>Розпорядник коштів</t>
  </si>
  <si>
    <t>Кошторис Слобожанської селищної ради, а саме:</t>
  </si>
  <si>
    <t>Слобожанська селищна рада</t>
  </si>
  <si>
    <t>Рішення ХLVІ сесії Слобожанської селищної ради</t>
  </si>
  <si>
    <t>Предмети, матеріали, обладнання та інвентар всього, в тому числі:</t>
  </si>
  <si>
    <t xml:space="preserve">Придбання бензину для мотокос та бензопил </t>
  </si>
  <si>
    <t>Оплата послуг (крім комунальних) всього,у т.ч.: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</si>
  <si>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</si>
  <si>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</si>
  <si>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</si>
  <si>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</si>
  <si>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</si>
  <si>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</si>
  <si>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</si>
  <si>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</si>
  <si>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</si>
  <si>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</si>
  <si>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</si>
  <si>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</si>
  <si>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</si>
  <si>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</si>
  <si>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</si>
  <si>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</si>
  <si>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поточний ремонт  тротуарів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</si>
  <si>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</si>
  <si>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</si>
  <si>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>VIІI скликання № 1938-VIІI від 21 грудня 2023 р.</t>
  </si>
  <si>
    <t>Рішення ХLVІІІ сесії Слобожанської селищної ради</t>
  </si>
  <si>
    <t>Кошторис ДП "Дороги Харківщини", а саме:</t>
  </si>
  <si>
    <t>ДП "Дороги Харківщини"</t>
  </si>
  <si>
    <t>Заходи на 2024 рік до Програми енергозбереження та благоустрою територій населених пунктів Слобожанської селищної ради на 2021-2025 роки</t>
  </si>
  <si>
    <t>VIІI скликання № 2053-VIІI від 22 лютого 2024 р.</t>
  </si>
  <si>
    <t>Рішення ХLІХ сесії Слобожанської селищної ради</t>
  </si>
  <si>
    <t>0116011</t>
  </si>
  <si>
    <t>роботи</t>
  </si>
  <si>
    <t xml:space="preserve">технічний нагляд 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</si>
  <si>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</si>
  <si>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</si>
  <si>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</si>
  <si>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</si>
  <si>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</si>
  <si>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 xml:space="preserve">пакети для сміття </t>
  </si>
  <si>
    <t>КП     "Комунальник"</t>
  </si>
  <si>
    <t>Капітальні видатки:</t>
  </si>
  <si>
    <t>коригування проектної документації: "Капітальний ремонт центральної частини кладовища у селищі Слобожанське Чугуївський район Харківська область  з влаштуванням Меморіальної алеї памяті захисників України із відновленням елементів благоустрою і озеленення</t>
  </si>
  <si>
    <t>коригування проектної документації: "Капітальний ремонт елементів благоустрою з влаштуванням пам’ятного знаку ліквідаторам аварії на ЧАЕС на території скверу у 13 кварталі селища Слобожанське Чугуївського району Харківської області"</t>
  </si>
  <si>
    <t xml:space="preserve"> мотокоси Stihl FS 460</t>
  </si>
  <si>
    <t>баки для збору ТПВ</t>
  </si>
  <si>
    <t>ремонт баків  для збору ТПВ</t>
  </si>
  <si>
    <t>Надання загальної середньої освіти закладами загальної середньої освіти за рахунок коштів місцевого бюджету</t>
  </si>
  <si>
    <t>відділ освіти Слобожанської селищної ради</t>
  </si>
  <si>
    <t>Кошторис відділу освіти Слобожанської селищної ради, а саме:</t>
  </si>
  <si>
    <t>капітальний ремонт елементів благоустрою з відновленням асфальтобетонного  і бетонного покриття на території КЗ "Слобожанський ліцей № 1"</t>
  </si>
  <si>
    <t xml:space="preserve">поточний ремонт зелених насаджень (видалення аварійних, сухостійних та фаутних дерев на території закладів  загальної освіти) </t>
  </si>
  <si>
    <t xml:space="preserve">вул. Дружби </t>
  </si>
  <si>
    <t xml:space="preserve">вул. Зміївська </t>
  </si>
  <si>
    <t xml:space="preserve">вул. Москаленківська </t>
  </si>
  <si>
    <t xml:space="preserve">вул. Слобожанська </t>
  </si>
  <si>
    <t xml:space="preserve">вул. Польова </t>
  </si>
  <si>
    <t xml:space="preserve">вул. Лиманська </t>
  </si>
  <si>
    <t xml:space="preserve">вул. Лугова </t>
  </si>
  <si>
    <t xml:space="preserve">вул. Весняна </t>
  </si>
  <si>
    <t xml:space="preserve">вул. Донецька </t>
  </si>
  <si>
    <t xml:space="preserve">вул. Волошкова </t>
  </si>
  <si>
    <t xml:space="preserve">вул. Березова </t>
  </si>
  <si>
    <t xml:space="preserve">вул. Землянична </t>
  </si>
  <si>
    <t xml:space="preserve">вул. Лісна </t>
  </si>
  <si>
    <t xml:space="preserve">пров. Горний </t>
  </si>
  <si>
    <t xml:space="preserve">вул. Широка </t>
  </si>
  <si>
    <t xml:space="preserve">вул. Вишнева </t>
  </si>
  <si>
    <t xml:space="preserve">вул. Благодатна </t>
  </si>
  <si>
    <t xml:space="preserve">вул. Спортивна </t>
  </si>
  <si>
    <t xml:space="preserve">пров. Єдності </t>
  </si>
  <si>
    <t xml:space="preserve">пров. Сонячний </t>
  </si>
  <si>
    <t xml:space="preserve">вул. Садова </t>
  </si>
  <si>
    <t xml:space="preserve">вул. Набережна </t>
  </si>
  <si>
    <t xml:space="preserve">вул. Молодіжна </t>
  </si>
  <si>
    <t xml:space="preserve">вул. Озерна </t>
  </si>
  <si>
    <t>вул. Зарічна</t>
  </si>
  <si>
    <t xml:space="preserve">вул. Світлична </t>
  </si>
  <si>
    <t xml:space="preserve">вул. Охотніча </t>
  </si>
  <si>
    <t xml:space="preserve">вул. Рисівська </t>
  </si>
  <si>
    <t xml:space="preserve">вул. Чайківська </t>
  </si>
  <si>
    <t xml:space="preserve">вул. Перемоги </t>
  </si>
  <si>
    <t xml:space="preserve">вул. Миру </t>
  </si>
  <si>
    <t xml:space="preserve">вул. Дінецька </t>
  </si>
  <si>
    <t xml:space="preserve">вул. Вільховатка </t>
  </si>
  <si>
    <t xml:space="preserve">вул. Східна </t>
  </si>
  <si>
    <t xml:space="preserve"> вул. Українська </t>
  </si>
  <si>
    <t xml:space="preserve">вул. Курортна </t>
  </si>
  <si>
    <t xml:space="preserve">вул. Шкільна </t>
  </si>
  <si>
    <t xml:space="preserve">вул. Харківська </t>
  </si>
  <si>
    <t xml:space="preserve">вул. Шевченко </t>
  </si>
  <si>
    <t xml:space="preserve">вул. Нижня </t>
  </si>
  <si>
    <t>вул. Пісчана</t>
  </si>
  <si>
    <t>вул.Огородня</t>
  </si>
  <si>
    <t>провул. Озерний</t>
  </si>
  <si>
    <t>вул.Слобідська</t>
  </si>
  <si>
    <t>• с.Мохнач</t>
  </si>
  <si>
    <t>вул. Джерельна</t>
  </si>
  <si>
    <t>поточний ремонт доріг по населеним пунктам  та вулицям Слобожанської  селищної територіальної громади</t>
  </si>
  <si>
    <t xml:space="preserve">вул. Воїнів Захисників </t>
  </si>
  <si>
    <t>вул. Данкова</t>
  </si>
  <si>
    <t>VIІI скликання № 2124-VIІI від 21 березня 2024 р.</t>
  </si>
  <si>
    <r>
      <t>·</t>
    </r>
    <r>
      <rPr>
        <sz val="7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с.Лиман:</t>
    </r>
    <r>
      <rPr>
        <sz val="12"/>
        <rFont val="Times New Roman"/>
        <family val="1"/>
        <charset val="204"/>
      </rPr>
      <t xml:space="preserve"> </t>
    </r>
  </si>
  <si>
    <r>
      <t>·</t>
    </r>
    <r>
      <rPr>
        <sz val="7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с.Нижній Бишкин:</t>
    </r>
    <r>
      <rPr>
        <sz val="12"/>
        <rFont val="Times New Roman"/>
        <family val="1"/>
        <charset val="204"/>
      </rPr>
      <t xml:space="preserve"> </t>
    </r>
  </si>
  <si>
    <r>
      <t>·</t>
    </r>
    <r>
      <rPr>
        <sz val="7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 xml:space="preserve">с.Черкаський Бишкин: </t>
    </r>
  </si>
  <si>
    <r>
      <t>·</t>
    </r>
    <r>
      <rPr>
        <sz val="7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 Геніївка:</t>
    </r>
  </si>
  <si>
    <r>
      <t>·</t>
    </r>
    <r>
      <rPr>
        <sz val="7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 Українське:</t>
    </r>
  </si>
  <si>
    <r>
      <t>·</t>
    </r>
    <r>
      <rPr>
        <sz val="7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 xml:space="preserve">с. Дачне </t>
    </r>
  </si>
  <si>
    <r>
      <t>·</t>
    </r>
    <r>
      <rPr>
        <sz val="7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с.Шелудьківка:</t>
    </r>
  </si>
  <si>
    <r>
      <t>·</t>
    </r>
    <r>
      <rPr>
        <sz val="7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 xml:space="preserve">с.Скрипаї: </t>
    </r>
  </si>
  <si>
    <r>
      <t>·</t>
    </r>
    <r>
      <rPr>
        <sz val="7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 xml:space="preserve">с.Мохнач: </t>
    </r>
  </si>
  <si>
    <t>запасні частини  та струна  косильна для газонокосарок</t>
  </si>
  <si>
    <t xml:space="preserve">Експлуатація та технічне обслуговування житлового фонду </t>
  </si>
  <si>
    <t>по вул. Сергія Закори, 23 (37), в т.ч.:</t>
  </si>
  <si>
    <t>технічний нагляд</t>
  </si>
  <si>
    <t>благоустрій території с-ща Слобожанське, а саме: «Капітальний ремонт центральної частини кладовища у с-щі Слобожанське Чугуївський  район Харківська область з влаштуванням Меморіальної алеї пам’яті захисників України із відновленням елементів благоустрою і озеленення. Коригування»:</t>
  </si>
  <si>
    <t xml:space="preserve"> проведення робіт з капітального ремонту  покрівель житлових будинків селища Слобожанськез підготовки обєктів до опалювального сезону, а саме:</t>
  </si>
  <si>
    <t>Капітальний ремонт елементів благоустрою з відновлення асфальтобетонного і  бетонного покриття на території КЗ «Слобожанський ліцей № 1», а саме</t>
  </si>
  <si>
    <t xml:space="preserve">роботи </t>
  </si>
  <si>
    <t>Рішення L сесії Слобожанської селищної ради</t>
  </si>
  <si>
    <t>VIІI скликання №  2162 -VIІI від 16 квітня 2024 р.</t>
  </si>
  <si>
    <t>фарба для нанесення пішохідних переходів на дорогах                  с-ща Слобожанське</t>
  </si>
  <si>
    <t>Рішення LІ сесії Слобожанської селищної ради</t>
  </si>
  <si>
    <t>матеріали для вуличного освітлення</t>
  </si>
  <si>
    <t>диски щітові поліпропіленові безпроставочні  для очищенняріг в с-щі Слобожанське</t>
  </si>
  <si>
    <t>комплектуючі вироби і деталі (запчастини) для проведення ремонтних робіт господарським способом обладнання (систему поливу) в селищі Слобожанське</t>
  </si>
  <si>
    <t>розробка проектної документації: «Капітальний ремонт території кладовища з відновленням елементів благоустрою у селищі Слобожанське Чугуївського району Харківської області»</t>
  </si>
  <si>
    <t>нанесення дорожньої розмітки по вулицям с-ща Слобожанське Чугуївського району Харківської області</t>
  </si>
  <si>
    <t>Поточний ремонт зелених насаджень (вирубування самосівної порослі дерев та чагарників з подрібленням порубкових залишків на території населених пунктів Слобожанської селищної територіальної громади Чугуївського району Харківської області</t>
  </si>
  <si>
    <t>поточний ремонт зелених насаджень (видалення аварійних, сухостійних, фаутних дерев) на території с-ща Слобожанське Чугуївського району Харківської області</t>
  </si>
  <si>
    <t>з/пл. суспільно-корисні роботи</t>
  </si>
  <si>
    <t>ЄСВ на з/пл. смуспільно корисні роботи</t>
  </si>
  <si>
    <t>VIІI скликання № 2205 -VIІI від 23 травня 2024 р.</t>
  </si>
  <si>
    <t>Експлуатаційне утримання у зимовий період автомобільних доріг загального користування місцевого значення, які проходять територією Слобожанської селищної територіальної громади (розчищення проїзної частини автодоріг, оброблення фрикційними матеріалами), а саме: О-211234 «/Н-26/- Стара Гнилиця-Лиман-Нижній Бишкин», С211201 «Омельченки- Дачне-Геніївка», С211204 «/Р-78/- селище Благодатне»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</si>
  <si>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</si>
  <si>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 xml:space="preserve">відшкодування витрат з поводження побутовими відходами (збирання,   перевезення та захоронення ТПВ) з територій населених пунктів старостинських округів Слобожанської селищної територіальної громади, а саме: Лиманського, Геніївського, Нижньобишкинського, Шелудьківського </t>
  </si>
  <si>
    <t xml:space="preserve">заробітна плата </t>
  </si>
  <si>
    <t>нарахування на заробітну плату</t>
  </si>
  <si>
    <t xml:space="preserve">пально-мастильні матеріали </t>
  </si>
  <si>
    <t xml:space="preserve">запасні частини </t>
  </si>
  <si>
    <t>0117691</t>
  </si>
  <si>
    <t>Рішення LIIІ сесії Слобожанської селищної ради</t>
  </si>
  <si>
    <t>VIІI скликання № 2270 -VIІI від 20 червня 2024 р.</t>
  </si>
  <si>
    <r>
      <t>·</t>
    </r>
    <r>
      <rPr>
        <sz val="7"/>
        <rFont val="Times New Roman"/>
        <family val="1"/>
        <charset val="204"/>
      </rPr>
      <t xml:space="preserve">      </t>
    </r>
    <r>
      <rPr>
        <b/>
        <sz val="12"/>
        <rFont val="Times New Roman"/>
        <family val="1"/>
        <charset val="204"/>
      </rPr>
      <t>с. Суха Гомільша:</t>
    </r>
  </si>
  <si>
    <t>0611021</t>
  </si>
  <si>
    <t xml:space="preserve">вул. Дружби  - 136,5 м2   </t>
  </si>
  <si>
    <t>вул. Європейська від Енергетиків - 67,7 м2</t>
  </si>
  <si>
    <t>вул. Спортивна - 136 м2</t>
  </si>
  <si>
    <t xml:space="preserve">вул. Європейська від вул.С.Закори до вокзалу - 89,8 м2 </t>
  </si>
  <si>
    <t>вул. С.Закори - 135,8 м2</t>
  </si>
  <si>
    <t>по вул. Сергія Закори, 27 (39), в.т.ч.:</t>
  </si>
  <si>
    <t>виконання робіт "Капітальний ремонт приміщення (заміна вікон на енергозберігаючі, як  захід з енергоебереження) у громадській будівлі за адресою: селище Слобожанське, вул. Каштанова,21" з метою підготовки обєкту до опалювального сезону, в.т.ч.:</t>
  </si>
  <si>
    <t xml:space="preserve">придбання запасних частин і комплектуючих для мотокос та кущорізів, які використовуються для покосу трави на території населених пунктів старостатів Слобожанської селищної територіальної громади </t>
  </si>
  <si>
    <t xml:space="preserve">поточний ремонт зелених насаджень (видалення аварійних, сухостійних та фаутних дерев) на території селища Слобожанське Слобожанської селищної територіальної громади  Чугуївського району Харківської області </t>
  </si>
  <si>
    <t>послугу з технічного обслуговування тракторів Bobcat та СКАУТ, які задіяні  на роботах з благоустрою селища Слобожанське Чугуївського району Харківської області</t>
  </si>
  <si>
    <t>благоустрій території с-ща Слобожанське, а саме: І перша черга робіт – встановлення пам’ятного знаку: «Капітальний ремонт елементів благоустрою з влаштуванням пам’ятного знаку ліквідаторам аварії на ЧАЕС на території скверу у 13 кварталі с-ща Слобожанське Чугуївського  району Харківської області. Коригування»:</t>
  </si>
  <si>
    <t xml:space="preserve">капітальний ремонт території кладовища з відновленням елементів благоустрою у селищі Слобожанське Слобожанської селищної територіальної громади  Чугуївського району Харківської області </t>
  </si>
  <si>
    <t>Рішення LІV сесії Слобожанської селищної ради</t>
  </si>
  <si>
    <t>VIІI скликання №  -VIІI від 18 липня 2024 р.</t>
  </si>
  <si>
    <t>Рішення LV сесії Слобожанської селищної ради</t>
  </si>
  <si>
    <t>вул. Я.Мудрого - 58,8 м2</t>
  </si>
  <si>
    <t>вул. Господарська - 23,5 м2</t>
  </si>
  <si>
    <t>вул. Шевченко - 48 м2</t>
  </si>
  <si>
    <t xml:space="preserve">вул. Комунальна - 47,5 м2	</t>
  </si>
  <si>
    <t>вул. Культури - 12,0 м2</t>
  </si>
  <si>
    <t>вул. Паркова - 81,6 м2</t>
  </si>
  <si>
    <t>вул. Благодатна - 12,2 м2</t>
  </si>
  <si>
    <t>вул. Оздоровча - 24,1 м2</t>
  </si>
  <si>
    <t>вул. Енергетиків - 57,6 м2</t>
  </si>
  <si>
    <t>вул. Миру - 26,4 м2</t>
  </si>
  <si>
    <t>Дорога до кладовища - 117,3 м2</t>
  </si>
  <si>
    <t>фінансування заходів проекту «Придбання мінітрактору -косарки для благоустрою території села Нижній Бишкин»</t>
  </si>
  <si>
    <t>0110180</t>
  </si>
  <si>
    <t>VIІI скликання № 2362 -VIІI від 12 серпня 2024 р.</t>
  </si>
  <si>
    <t>Квартал №1- 42,5 м2</t>
  </si>
  <si>
    <t>Квартал №2 - 135,1 м2</t>
  </si>
  <si>
    <t>Квартал №3 - 125,4 м2</t>
  </si>
  <si>
    <t>Квартал №6 - 131,7 м2</t>
  </si>
  <si>
    <t>виготовлення проєктно-кошторисної документації</t>
  </si>
  <si>
    <t>експертиза</t>
  </si>
  <si>
    <t>Рішення LVІ сесії Слобожанської селищної ради</t>
  </si>
  <si>
    <t>Секретар Слобожанської селищниої ради                                                                                              Галина КУЦЕНКО</t>
  </si>
  <si>
    <t>співфінансування заходу проекту на придбання спеціалізованої техніки комунальним підприємствам, а саме автогідропідйомник AVTR-AJ18D  з робочою платформою Oil &amp; Steel Scorpion 1812 на шасі JAC N-56DC, або еквівалент</t>
  </si>
  <si>
    <t xml:space="preserve">співфінансування заходу проекту на придбання спеціалізованої техніки комунальним підприємствам, а саме автогідропідйомник AVTR-AJ18D  з робочою платформою Oil &amp; Steel Scorpion 1812 на шасі JAC N-56DC, або еквівалент  за кошти цільового фонду, що надійшли від АТ «Укргазвидобування» </t>
  </si>
  <si>
    <t>Інша діяльність  у сфері державного упрапвління</t>
  </si>
  <si>
    <t>VIІI скликання № 2402 -VIІI від 06 вересня 2024 р.</t>
  </si>
  <si>
    <t>Рішення LVІІ сесії Слобожанської селищної ради</t>
  </si>
  <si>
    <t>придбання піску  200 м3</t>
  </si>
  <si>
    <t>придбання солі  100 т</t>
  </si>
  <si>
    <t>для благоустрою території села Шелудьківка, а саме: придбання матеріалів для поточного ремонту вуличного освітлення  села Шелудьківка Чугуївського району Харківської області</t>
  </si>
  <si>
    <t>для благоустрою території с-ща Слобожанське, а саме: послуга з посадки дерев на території с-ща Слобожанське Чугуївського району Харківської області</t>
  </si>
  <si>
    <t xml:space="preserve">придбання посадкового матеріалу (горобина скандинавська 20 шт. по ціні 3 300,00 грн., кленн цукровий – 10 шт. по ціні 3 300,00 грн.  віком 7-8 років.) </t>
  </si>
  <si>
    <t>послуги з посадки посадкового матеріалу</t>
  </si>
  <si>
    <t>поточний ремонт зелених насаджень (видалення аварійних, сухостійних та фаутних дерев) на території с. Донець</t>
  </si>
  <si>
    <t>придбання посадкового матеріалу (віком 7-9 років) для висадки у парковій зоні с.Донець</t>
  </si>
  <si>
    <r>
      <t>придбання контейнерів для ТПВ (0,75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) з благоустрою населених пунктів (для встановлення по селам Слобожанської селищної територіальної громади Чугуївського району Харківської області)</t>
    </r>
  </si>
  <si>
    <t>послуги монтажу та підключення генератора для забезпечення резервного живлення та підключення щитової в будівлі за адресою: вул.Дружби, буд.7, селище Слобожанське Чугуївського району Харківської області</t>
  </si>
  <si>
    <t>придбання захисного кожуха для генераторної станції</t>
  </si>
  <si>
    <t>вул. Будівельна - 62,9 м2</t>
  </si>
  <si>
    <t>вул. Каштанова - 11,87 м2</t>
  </si>
  <si>
    <t>Квартал №13 - 131,8 м2</t>
  </si>
  <si>
    <t>Квартал №14 - 133,6 м2</t>
  </si>
  <si>
    <t>Квартал №15 - 51,5 м2</t>
  </si>
  <si>
    <t>Квартал №16 - 130,2 м2</t>
  </si>
  <si>
    <t>Кошторис Служби відновлення та розвитку інфраструктури у Харківській області</t>
  </si>
  <si>
    <t>Експлуатаційне утримання автомобільної дороги загального користування державного значення Р-78 Харків-Зміїв-Балаклія-Гороховатка  км 38+738 – км 56+110 в межах с. Лиман та селище Слобожанське (співфінансування)</t>
  </si>
  <si>
    <t>Служби відновлення та  розвитку інфраструктури у Харківській області</t>
  </si>
  <si>
    <t>VIІI скликання № 2447 -VIІI від 08 жовтня 2024 р.</t>
  </si>
  <si>
    <t>для благоустрою території с-ща Слобожанське, а саме: послуга з пересадки дерев віком 10-12 років на території с-ща Слобожанське Чугуївського району Харківської області</t>
  </si>
  <si>
    <t>Придбання мотокос бензинових Stihl FS-460 у кількості 2 штук з метою забезпечення сталої роботи дільниці озеленення, а саме: проведення своєчасного покосу трави, порослі паркової зони сел. Донець, а також на інших зелених  зонах с.Донець, які обслуговуються  дільницею озеленення КП «Донець»</t>
  </si>
  <si>
    <t>Рішення LІХ сесії Слобожанської селищної ради</t>
  </si>
  <si>
    <t xml:space="preserve">Дорога від Балаклійського шосе до вул.Енергетиків - 130,52 м2 </t>
  </si>
  <si>
    <t>вул. Світанкова - 32 м2</t>
  </si>
  <si>
    <t xml:space="preserve">дорога від Балаклійського шосе до вул.Енергетиків, 20 - 58 м2 </t>
  </si>
  <si>
    <t>Квартал №8 - 65 м2</t>
  </si>
  <si>
    <t>Квартал №11 - 22,1 м2</t>
  </si>
  <si>
    <t>Квартал №12 - 130 м2</t>
  </si>
  <si>
    <t>VIІI скликання № 2500 -VIІI від 07 листопада 2024 р.</t>
  </si>
  <si>
    <t>Квартал №4 - 135 м2</t>
  </si>
  <si>
    <t>вул. Європейська - 2,4 м2</t>
  </si>
  <si>
    <t>вул. Паркова - 70 м2</t>
  </si>
  <si>
    <t>квартал № 4 - 15,12 м2</t>
  </si>
  <si>
    <t>вул. Спортивна - 22,84 м2</t>
  </si>
  <si>
    <t>вул. С.Закори - 7м2</t>
  </si>
  <si>
    <t>вул. Дружби - 16,12 м2</t>
  </si>
  <si>
    <t>вул. Енергетиків - 41,87 м2</t>
  </si>
  <si>
    <t>вул. Європейська 50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</si>
</sst>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Symbol"/>
      <family val="1"/>
      <charset val="204"/>
    </font>
    <font>
      <sz val="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vertAlign val="superscript"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4">
    <xf numFmtId="0" fontId="0" fillId="0" borderId="0" xfId="0"/>
    <xf numFmtId="0" fontId="3" fillId="0" borderId="1" xfId="0" applyFont="1" applyBorder="1" applyAlignment="1">
      <alignment wrapText="1"/>
    </xf>
    <xf numFmtId="164" fontId="3" fillId="0" borderId="1" xfId="0" applyNumberFormat="1" applyFont="1" applyBorder="1"/>
    <xf numFmtId="164" fontId="4" fillId="2" borderId="1" xfId="0" applyNumberFormat="1" applyFont="1" applyFill="1" applyBorder="1"/>
    <xf numFmtId="16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164" fontId="7" fillId="0" borderId="1" xfId="0" applyNumberFormat="1" applyFont="1" applyBorder="1"/>
    <xf numFmtId="0" fontId="4" fillId="2" borderId="1" xfId="0" applyFont="1" applyFill="1" applyBorder="1" applyAlignment="1">
      <alignment vertical="center" wrapText="1"/>
    </xf>
    <xf numFmtId="0" fontId="3" fillId="0" borderId="0" xfId="0" applyFont="1"/>
    <xf numFmtId="0" fontId="4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164" fontId="6" fillId="2" borderId="1" xfId="0" applyNumberFormat="1" applyFont="1" applyFill="1" applyBorder="1"/>
    <xf numFmtId="164" fontId="3" fillId="0" borderId="1" xfId="0" applyNumberFormat="1" applyFont="1" applyBorder="1" applyAlignment="1">
      <alignment vertical="top"/>
    </xf>
    <xf numFmtId="0" fontId="3" fillId="4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8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wrapText="1"/>
    </xf>
    <xf numFmtId="0" fontId="4" fillId="3" borderId="1" xfId="0" applyFont="1" applyFill="1" applyBorder="1" applyAlignment="1">
      <alignment horizontal="center" vertical="top"/>
    </xf>
    <xf numFmtId="164" fontId="4" fillId="3" borderId="1" xfId="0" applyNumberFormat="1" applyFont="1" applyFill="1" applyBorder="1"/>
    <xf numFmtId="0" fontId="4" fillId="3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top"/>
    </xf>
    <xf numFmtId="0" fontId="3" fillId="0" borderId="3" xfId="0" applyFont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/>
    </xf>
    <xf numFmtId="0" fontId="3" fillId="0" borderId="1" xfId="0" applyFont="1" applyBorder="1"/>
    <xf numFmtId="0" fontId="3" fillId="5" borderId="1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wrapText="1"/>
    </xf>
    <xf numFmtId="0" fontId="6" fillId="0" borderId="3" xfId="0" applyFont="1" applyBorder="1" applyAlignment="1">
      <alignment horizontal="left" vertical="top"/>
    </xf>
    <xf numFmtId="0" fontId="6" fillId="0" borderId="10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justify" vertical="center"/>
    </xf>
    <xf numFmtId="164" fontId="7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/>
    </xf>
    <xf numFmtId="0" fontId="4" fillId="2" borderId="3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164" fontId="3" fillId="0" borderId="0" xfId="0" applyNumberFormat="1" applyFont="1"/>
    <xf numFmtId="165" fontId="3" fillId="0" borderId="0" xfId="0" applyNumberFormat="1" applyFont="1"/>
    <xf numFmtId="0" fontId="6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vertical="top"/>
    </xf>
    <xf numFmtId="0" fontId="4" fillId="2" borderId="1" xfId="0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vertical="top"/>
    </xf>
    <xf numFmtId="164" fontId="4" fillId="3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49" fontId="4" fillId="3" borderId="5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164" fontId="3" fillId="0" borderId="2" xfId="0" applyNumberFormat="1" applyFont="1" applyBorder="1"/>
    <xf numFmtId="164" fontId="6" fillId="2" borderId="2" xfId="0" applyNumberFormat="1" applyFont="1" applyFill="1" applyBorder="1"/>
    <xf numFmtId="164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/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5" fontId="3" fillId="0" borderId="2" xfId="0" applyNumberFormat="1" applyFont="1" applyBorder="1" applyAlignment="1">
      <alignment vertical="center"/>
    </xf>
    <xf numFmtId="164" fontId="4" fillId="2" borderId="2" xfId="0" applyNumberFormat="1" applyFont="1" applyFill="1" applyBorder="1"/>
    <xf numFmtId="0" fontId="6" fillId="0" borderId="6" xfId="0" applyFont="1" applyBorder="1" applyAlignment="1">
      <alignment horizontal="left" vertical="top"/>
    </xf>
    <xf numFmtId="0" fontId="4" fillId="0" borderId="6" xfId="0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49" fontId="4" fillId="0" borderId="0" xfId="0" applyNumberFormat="1" applyFont="1" applyAlignment="1">
      <alignment horizontal="center" vertical="top" wrapText="1"/>
    </xf>
    <xf numFmtId="164" fontId="4" fillId="2" borderId="2" xfId="0" applyNumberFormat="1" applyFont="1" applyFill="1" applyBorder="1" applyAlignment="1">
      <alignment vertical="top"/>
    </xf>
    <xf numFmtId="0" fontId="4" fillId="2" borderId="7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wrapText="1"/>
    </xf>
    <xf numFmtId="165" fontId="3" fillId="0" borderId="1" xfId="0" applyNumberFormat="1" applyFont="1" applyBorder="1" applyAlignment="1">
      <alignment vertical="center"/>
    </xf>
    <xf numFmtId="165" fontId="3" fillId="0" borderId="1" xfId="0" applyNumberFormat="1" applyFont="1" applyBorder="1"/>
    <xf numFmtId="165" fontId="3" fillId="0" borderId="4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4" borderId="6" xfId="0" applyFont="1" applyFill="1" applyBorder="1" applyAlignment="1">
      <alignment vertical="center"/>
    </xf>
    <xf numFmtId="0" fontId="4" fillId="4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top"/>
    </xf>
    <xf numFmtId="0" fontId="6" fillId="0" borderId="12" xfId="0" applyFont="1" applyBorder="1" applyAlignment="1">
      <alignment vertical="top"/>
    </xf>
    <xf numFmtId="49" fontId="4" fillId="0" borderId="6" xfId="0" applyNumberFormat="1" applyFont="1" applyBorder="1" applyAlignment="1">
      <alignment vertical="top" wrapText="1"/>
    </xf>
    <xf numFmtId="49" fontId="4" fillId="0" borderId="12" xfId="0" applyNumberFormat="1" applyFont="1" applyBorder="1" applyAlignment="1">
      <alignment vertical="top" wrapText="1"/>
    </xf>
    <xf numFmtId="49" fontId="4" fillId="0" borderId="7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164" fontId="3" fillId="0" borderId="1" xfId="0" applyNumberFormat="1" applyFont="1" applyBorder="1" applyAlignment="1">
      <alignment vertical="center"/>
    </xf>
    <xf numFmtId="49" fontId="7" fillId="5" borderId="1" xfId="0" applyNumberFormat="1" applyFont="1" applyFill="1" applyBorder="1" applyAlignment="1">
      <alignment vertical="center" wrapText="1"/>
    </xf>
    <xf numFmtId="49" fontId="3" fillId="5" borderId="1" xfId="0" applyNumberFormat="1" applyFont="1" applyFill="1" applyBorder="1" applyAlignment="1">
      <alignment vertical="center" wrapText="1"/>
    </xf>
    <xf numFmtId="0" fontId="3" fillId="0" borderId="6" xfId="0" applyFont="1" applyBorder="1"/>
    <xf numFmtId="164" fontId="3" fillId="0" borderId="4" xfId="0" applyNumberFormat="1" applyFont="1" applyBorder="1"/>
    <xf numFmtId="0" fontId="3" fillId="0" borderId="6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49" fontId="4" fillId="0" borderId="5" xfId="0" applyNumberFormat="1" applyFont="1" applyBorder="1"/>
    <xf numFmtId="0" fontId="4" fillId="0" borderId="4" xfId="0" applyFont="1" applyBorder="1" applyAlignment="1">
      <alignment horizontal="left"/>
    </xf>
    <xf numFmtId="49" fontId="4" fillId="0" borderId="6" xfId="0" applyNumberFormat="1" applyFont="1" applyBorder="1"/>
    <xf numFmtId="49" fontId="4" fillId="0" borderId="7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wrapText="1"/>
    </xf>
    <xf numFmtId="0" fontId="3" fillId="0" borderId="13" xfId="0" applyFont="1" applyBorder="1" applyAlignment="1">
      <alignment wrapText="1"/>
    </xf>
    <xf numFmtId="164" fontId="3" fillId="0" borderId="8" xfId="0" applyNumberFormat="1" applyFont="1" applyBorder="1"/>
    <xf numFmtId="0" fontId="3" fillId="0" borderId="0" xfId="0" applyFont="1" applyAlignment="1">
      <alignment vertical="top" wrapText="1"/>
    </xf>
    <xf numFmtId="164" fontId="3" fillId="0" borderId="11" xfId="0" applyNumberFormat="1" applyFont="1" applyBorder="1" applyAlignment="1">
      <alignment horizontal="justify" vertical="center" wrapText="1"/>
    </xf>
    <xf numFmtId="0" fontId="3" fillId="0" borderId="14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0" fontId="3" fillId="0" borderId="0" xfId="0" applyFont="1" applyAlignment="1">
      <alignment horizontal="justify" vertical="center" wrapText="1"/>
    </xf>
    <xf numFmtId="164" fontId="3" fillId="0" borderId="0" xfId="0" applyNumberFormat="1" applyFont="1" applyAlignment="1">
      <alignment horizontal="justify" vertical="center" wrapText="1"/>
    </xf>
    <xf numFmtId="0" fontId="3" fillId="0" borderId="15" xfId="0" applyFont="1" applyBorder="1" applyAlignment="1">
      <alignment horizontal="left" vertical="top"/>
    </xf>
    <xf numFmtId="0" fontId="3" fillId="0" borderId="3" xfId="0" applyFont="1" applyBorder="1" applyAlignment="1">
      <alignment horizontal="justify" vertical="center" wrapText="1"/>
    </xf>
    <xf numFmtId="164" fontId="3" fillId="0" borderId="2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wrapText="1"/>
    </xf>
    <xf numFmtId="0" fontId="4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164" fontId="4" fillId="0" borderId="4" xfId="0" applyNumberFormat="1" applyFont="1" applyBorder="1"/>
    <xf numFmtId="164" fontId="4" fillId="2" borderId="4" xfId="0" applyNumberFormat="1" applyFont="1" applyFill="1" applyBorder="1"/>
    <xf numFmtId="0" fontId="4" fillId="0" borderId="10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top"/>
    </xf>
    <xf numFmtId="0" fontId="6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4" borderId="1" xfId="0" applyNumberFormat="1" applyFont="1" applyFill="1" applyBorder="1"/>
    <xf numFmtId="164" fontId="3" fillId="4" borderId="1" xfId="0" applyNumberFormat="1" applyFont="1" applyFill="1" applyBorder="1" applyAlignment="1">
      <alignment vertical="top"/>
    </xf>
    <xf numFmtId="0" fontId="4" fillId="0" borderId="6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 wrapText="1"/>
    </xf>
    <xf numFmtId="49" fontId="3" fillId="5" borderId="3" xfId="0" applyNumberFormat="1" applyFont="1" applyFill="1" applyBorder="1" applyAlignment="1">
      <alignment vertical="center" wrapText="1"/>
    </xf>
    <xf numFmtId="0" fontId="4" fillId="0" borderId="7" xfId="0" applyFont="1" applyBorder="1" applyAlignment="1">
      <alignment horizontal="center"/>
    </xf>
    <xf numFmtId="164" fontId="3" fillId="0" borderId="1" xfId="0" applyNumberFormat="1" applyFont="1" applyBorder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7" xfId="0" applyFont="1" applyBorder="1" applyAlignment="1">
      <alignment vertical="top" wrapText="1"/>
    </xf>
    <xf numFmtId="49" fontId="4" fillId="0" borderId="5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49" fontId="4" fillId="0" borderId="13" xfId="0" applyNumberFormat="1" applyFont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justify" vertical="center" wrapText="1"/>
    </xf>
    <xf numFmtId="49" fontId="4" fillId="0" borderId="14" xfId="0" applyNumberFormat="1" applyFont="1" applyBorder="1" applyAlignment="1">
      <alignment vertical="top" wrapText="1"/>
    </xf>
    <xf numFmtId="164" fontId="3" fillId="0" borderId="9" xfId="0" applyNumberFormat="1" applyFont="1" applyBorder="1" applyAlignment="1">
      <alignment horizontal="justify" vertical="center" wrapText="1"/>
    </xf>
    <xf numFmtId="0" fontId="3" fillId="0" borderId="15" xfId="0" applyFont="1" applyBorder="1" applyAlignment="1">
      <alignment horizontal="justify" vertical="center" wrapText="1"/>
    </xf>
    <xf numFmtId="164" fontId="3" fillId="0" borderId="15" xfId="0" applyNumberFormat="1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164" fontId="4" fillId="0" borderId="15" xfId="0" applyNumberFormat="1" applyFont="1" applyBorder="1"/>
    <xf numFmtId="164" fontId="3" fillId="0" borderId="0" xfId="0" applyNumberFormat="1" applyFont="1" applyAlignment="1">
      <alignment vertical="center" wrapText="1"/>
    </xf>
    <xf numFmtId="164" fontId="3" fillId="0" borderId="9" xfId="0" applyNumberFormat="1" applyFont="1" applyBorder="1" applyAlignment="1">
      <alignment vertical="center" wrapText="1"/>
    </xf>
    <xf numFmtId="49" fontId="6" fillId="0" borderId="6" xfId="0" applyNumberFormat="1" applyFont="1" applyBorder="1" applyAlignment="1">
      <alignment vertical="top"/>
    </xf>
    <xf numFmtId="49" fontId="6" fillId="2" borderId="1" xfId="0" applyNumberFormat="1" applyFont="1" applyFill="1" applyBorder="1" applyAlignment="1">
      <alignment vertical="top"/>
    </xf>
    <xf numFmtId="0" fontId="6" fillId="4" borderId="6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top"/>
    </xf>
    <xf numFmtId="164" fontId="3" fillId="0" borderId="7" xfId="0" applyNumberFormat="1" applyFont="1" applyBorder="1" applyAlignment="1">
      <alignment vertical="center"/>
    </xf>
    <xf numFmtId="0" fontId="4" fillId="0" borderId="13" xfId="0" applyFont="1" applyBorder="1" applyAlignment="1">
      <alignment vertical="top"/>
    </xf>
    <xf numFmtId="0" fontId="3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4" fillId="0" borderId="12" xfId="0" applyFont="1" applyBorder="1" applyAlignment="1">
      <alignment vertical="top"/>
    </xf>
    <xf numFmtId="0" fontId="3" fillId="0" borderId="7" xfId="0" applyFont="1" applyBorder="1" applyAlignment="1">
      <alignment vertical="center" wrapText="1"/>
    </xf>
    <xf numFmtId="164" fontId="4" fillId="0" borderId="0" xfId="0" applyNumberFormat="1" applyFont="1"/>
    <xf numFmtId="49" fontId="6" fillId="0" borderId="7" xfId="0" applyNumberFormat="1" applyFont="1" applyBorder="1" applyAlignment="1">
      <alignment vertical="top"/>
    </xf>
    <xf numFmtId="0" fontId="3" fillId="0" borderId="9" xfId="0" applyFont="1" applyBorder="1"/>
    <xf numFmtId="0" fontId="10" fillId="0" borderId="7" xfId="0" applyFont="1" applyBorder="1" applyAlignment="1">
      <alignment horizontal="justify" vertical="center"/>
    </xf>
    <xf numFmtId="164" fontId="7" fillId="0" borderId="7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vertical="center" wrapText="1"/>
    </xf>
    <xf numFmtId="164" fontId="4" fillId="0" borderId="7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4" xfId="0" applyFont="1" applyBorder="1" applyAlignment="1">
      <alignment wrapText="1"/>
    </xf>
    <xf numFmtId="0" fontId="3" fillId="0" borderId="0" xfId="0" applyFont="1" applyAlignment="1">
      <alignment horizontal="justify" vertical="center"/>
    </xf>
    <xf numFmtId="164" fontId="3" fillId="0" borderId="2" xfId="0" applyNumberFormat="1" applyFont="1" applyBorder="1" applyAlignment="1">
      <alignment vertical="center"/>
    </xf>
    <xf numFmtId="0" fontId="6" fillId="4" borderId="5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49" fontId="4" fillId="0" borderId="10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justify" vertical="center"/>
    </xf>
    <xf numFmtId="164" fontId="4" fillId="0" borderId="3" xfId="0" applyNumberFormat="1" applyFont="1" applyBorder="1" applyAlignment="1">
      <alignment vertical="top"/>
    </xf>
    <xf numFmtId="0" fontId="3" fillId="0" borderId="5" xfId="0" applyFont="1" applyBorder="1" applyAlignment="1">
      <alignment horizontal="center" vertical="top"/>
    </xf>
    <xf numFmtId="164" fontId="3" fillId="0" borderId="5" xfId="0" applyNumberFormat="1" applyFont="1" applyBorder="1"/>
    <xf numFmtId="0" fontId="3" fillId="0" borderId="15" xfId="0" applyFont="1" applyBorder="1"/>
    <xf numFmtId="0" fontId="6" fillId="0" borderId="7" xfId="0" applyFont="1" applyBorder="1" applyAlignment="1">
      <alignment horizontal="left" vertical="top"/>
    </xf>
    <xf numFmtId="0" fontId="6" fillId="0" borderId="14" xfId="0" applyFont="1" applyBorder="1" applyAlignment="1">
      <alignment vertical="top"/>
    </xf>
    <xf numFmtId="0" fontId="3" fillId="0" borderId="7" xfId="0" applyFont="1" applyBorder="1" applyAlignment="1">
      <alignment horizontal="center" vertical="top"/>
    </xf>
    <xf numFmtId="0" fontId="6" fillId="0" borderId="5" xfId="0" applyFont="1" applyBorder="1" applyAlignment="1">
      <alignment vertical="top"/>
    </xf>
    <xf numFmtId="164" fontId="3" fillId="0" borderId="4" xfId="0" applyNumberFormat="1" applyFont="1" applyBorder="1" applyAlignment="1">
      <alignment horizontal="justify" vertical="center" wrapText="1"/>
    </xf>
    <xf numFmtId="0" fontId="3" fillId="0" borderId="5" xfId="0" applyFont="1" applyBorder="1"/>
    <xf numFmtId="0" fontId="6" fillId="0" borderId="1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164" fontId="4" fillId="2" borderId="5" xfId="0" applyNumberFormat="1" applyFont="1" applyFill="1" applyBorder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6" fillId="2" borderId="3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6" fillId="2" borderId="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0" fontId="4" fillId="0" borderId="0" xfId="0" applyFont="1" applyAlignment="1">
      <alignment horizont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6" xfId="0" applyFont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G597"/>
  <sheetViews>
    <sheetView tabSelected="1" topLeftCell="A267" workbookViewId="0">
      <selection activeCell="E255" sqref="E255"/>
    </sheetView>
  </sheetViews>
  <sheetFormatPr defaultRowHeight="15.75" x14ac:dyDescent="0.25"/>
  <cols>
    <col min="1" max="1" width="3" style="8" bestFit="1" customWidth="1"/>
    <col min="2" max="2" width="56.140625" style="8" customWidth="1"/>
    <col min="3" max="3" width="10.140625" style="54" customWidth="1"/>
    <col min="4" max="4" width="9.140625" style="55"/>
    <col min="5" max="5" width="18.7109375" style="8" customWidth="1"/>
    <col min="6" max="6" width="17.28515625" style="54" customWidth="1"/>
    <col min="7" max="16384" width="9.140625" style="8"/>
  </cols>
  <sheetData>
    <row r="1" spans="3:6" x14ac:dyDescent="0.25">
      <c r="C1" s="248" t="s">
        <v>23</v>
      </c>
      <c r="D1" s="248"/>
      <c r="E1" s="248"/>
      <c r="F1" s="248"/>
    </row>
    <row r="2" spans="3:6" x14ac:dyDescent="0.25">
      <c r="C2" s="248" t="s">
        <v>46</v>
      </c>
      <c r="D2" s="248"/>
      <c r="E2" s="248"/>
      <c r="F2" s="248"/>
    </row>
    <row r="3" spans="3:6" x14ac:dyDescent="0.25">
      <c r="C3" s="19" t="s">
        <v>47</v>
      </c>
      <c r="D3" s="20"/>
      <c r="E3" s="19"/>
      <c r="F3" s="19"/>
    </row>
    <row r="4" spans="3:6" x14ac:dyDescent="0.25">
      <c r="C4" s="19" t="s">
        <v>51</v>
      </c>
      <c r="D4" s="20"/>
      <c r="E4" s="19"/>
      <c r="F4" s="19"/>
    </row>
    <row r="5" spans="3:6" x14ac:dyDescent="0.25">
      <c r="C5" s="19" t="s">
        <v>52</v>
      </c>
      <c r="D5" s="20"/>
      <c r="E5" s="19"/>
      <c r="F5" s="19"/>
    </row>
    <row r="6" spans="3:6" x14ac:dyDescent="0.25">
      <c r="C6" s="248" t="s">
        <v>123</v>
      </c>
      <c r="D6" s="248"/>
      <c r="E6" s="248"/>
      <c r="F6" s="248"/>
    </row>
    <row r="7" spans="3:6" x14ac:dyDescent="0.25">
      <c r="C7" s="248" t="s">
        <v>141</v>
      </c>
      <c r="D7" s="248"/>
      <c r="E7" s="248"/>
      <c r="F7" s="248"/>
    </row>
    <row r="8" spans="3:6" x14ac:dyDescent="0.25">
      <c r="C8" s="248" t="s">
        <v>142</v>
      </c>
      <c r="D8" s="248"/>
      <c r="E8" s="248"/>
      <c r="F8" s="248"/>
    </row>
    <row r="9" spans="3:6" x14ac:dyDescent="0.25">
      <c r="C9" s="248" t="s">
        <v>144</v>
      </c>
      <c r="D9" s="248"/>
      <c r="E9" s="248"/>
      <c r="F9" s="248"/>
    </row>
    <row r="10" spans="3:6" x14ac:dyDescent="0.25">
      <c r="C10" s="19" t="s">
        <v>154</v>
      </c>
      <c r="D10" s="19"/>
      <c r="E10" s="19"/>
      <c r="F10" s="19"/>
    </row>
    <row r="11" spans="3:6" x14ac:dyDescent="0.25">
      <c r="C11" s="248" t="s">
        <v>163</v>
      </c>
      <c r="D11" s="248"/>
      <c r="E11" s="248"/>
      <c r="F11" s="248"/>
    </row>
    <row r="12" spans="3:6" x14ac:dyDescent="0.25">
      <c r="C12" s="19" t="s">
        <v>164</v>
      </c>
      <c r="D12" s="19"/>
      <c r="E12" s="19"/>
      <c r="F12" s="19"/>
    </row>
    <row r="13" spans="3:6" x14ac:dyDescent="0.25">
      <c r="C13" s="8" t="s">
        <v>179</v>
      </c>
      <c r="D13" s="8"/>
      <c r="F13" s="8"/>
    </row>
    <row r="14" spans="3:6" x14ac:dyDescent="0.25">
      <c r="C14" s="248" t="s">
        <v>180</v>
      </c>
      <c r="D14" s="248"/>
      <c r="E14" s="248"/>
      <c r="F14" s="248"/>
    </row>
    <row r="15" spans="3:6" x14ac:dyDescent="0.25">
      <c r="C15" s="8" t="s">
        <v>181</v>
      </c>
      <c r="D15" s="8"/>
      <c r="F15" s="8"/>
    </row>
    <row r="16" spans="3:6" x14ac:dyDescent="0.25">
      <c r="C16" s="8" t="s">
        <v>195</v>
      </c>
      <c r="D16" s="8"/>
      <c r="F16" s="8"/>
    </row>
    <row r="17" spans="1:6" x14ac:dyDescent="0.25">
      <c r="C17" s="8" t="s">
        <v>202</v>
      </c>
      <c r="D17" s="8"/>
      <c r="F17" s="8"/>
    </row>
    <row r="18" spans="1:6" x14ac:dyDescent="0.25">
      <c r="C18" s="8" t="s">
        <v>207</v>
      </c>
      <c r="D18" s="8"/>
      <c r="F18" s="8"/>
    </row>
    <row r="19" spans="1:6" x14ac:dyDescent="0.25">
      <c r="C19" s="8" t="s">
        <v>208</v>
      </c>
      <c r="D19" s="8"/>
      <c r="F19" s="8"/>
    </row>
    <row r="20" spans="1:6" x14ac:dyDescent="0.25">
      <c r="C20" s="8" t="s">
        <v>229</v>
      </c>
      <c r="D20" s="8"/>
      <c r="F20" s="8"/>
    </row>
    <row r="21" spans="1:6" x14ac:dyDescent="0.25">
      <c r="C21" s="8" t="s">
        <v>232</v>
      </c>
      <c r="D21" s="8"/>
      <c r="F21" s="8"/>
    </row>
    <row r="22" spans="1:6" x14ac:dyDescent="0.25">
      <c r="C22" s="8" t="s">
        <v>239</v>
      </c>
      <c r="D22" s="8"/>
      <c r="F22" s="8"/>
    </row>
    <row r="23" spans="1:6" ht="15.75" hidden="1" customHeight="1" x14ac:dyDescent="0.3">
      <c r="B23" s="21"/>
      <c r="C23" s="248"/>
      <c r="D23" s="248"/>
      <c r="E23" s="248"/>
      <c r="F23" s="248"/>
    </row>
    <row r="24" spans="1:6" ht="57" customHeight="1" x14ac:dyDescent="0.25">
      <c r="A24" s="262" t="s">
        <v>50</v>
      </c>
      <c r="B24" s="262"/>
      <c r="C24" s="262"/>
      <c r="D24" s="262"/>
      <c r="E24" s="262"/>
      <c r="F24" s="262"/>
    </row>
    <row r="25" spans="1:6" ht="16.5" customHeight="1" x14ac:dyDescent="0.3">
      <c r="A25" s="153"/>
      <c r="B25" s="153"/>
      <c r="C25" s="153"/>
      <c r="D25" s="153"/>
      <c r="E25" s="153"/>
      <c r="F25" s="153"/>
    </row>
    <row r="26" spans="1:6" ht="47.25" x14ac:dyDescent="0.25">
      <c r="A26" s="244" t="s">
        <v>0</v>
      </c>
      <c r="B26" s="244"/>
      <c r="C26" s="23" t="s">
        <v>1</v>
      </c>
      <c r="D26" s="23" t="s">
        <v>2</v>
      </c>
      <c r="E26" s="24" t="s">
        <v>3</v>
      </c>
      <c r="F26" s="24" t="s">
        <v>20</v>
      </c>
    </row>
    <row r="27" spans="1:6" x14ac:dyDescent="0.25">
      <c r="A27" s="272" t="s">
        <v>206</v>
      </c>
      <c r="B27" s="273"/>
      <c r="C27" s="126" t="s">
        <v>194</v>
      </c>
      <c r="D27" s="23" t="s">
        <v>4</v>
      </c>
      <c r="E27" s="131">
        <v>702126</v>
      </c>
      <c r="F27" s="24"/>
    </row>
    <row r="28" spans="1:6" x14ac:dyDescent="0.25">
      <c r="A28" s="125"/>
      <c r="B28" s="127" t="s">
        <v>21</v>
      </c>
      <c r="C28" s="128"/>
      <c r="D28" s="130">
        <v>3132</v>
      </c>
      <c r="E28" s="131">
        <v>702126</v>
      </c>
      <c r="F28" s="245" t="s">
        <v>22</v>
      </c>
    </row>
    <row r="29" spans="1:6" ht="78.75" x14ac:dyDescent="0.25">
      <c r="A29" s="125"/>
      <c r="B29" s="100" t="s">
        <v>173</v>
      </c>
      <c r="C29" s="163"/>
      <c r="D29" s="151"/>
      <c r="E29" s="164">
        <f>SUM(E30:E33)</f>
        <v>702126</v>
      </c>
      <c r="F29" s="247"/>
    </row>
    <row r="30" spans="1:6" x14ac:dyDescent="0.25">
      <c r="A30" s="125"/>
      <c r="B30" s="165" t="s">
        <v>54</v>
      </c>
      <c r="C30" s="163"/>
      <c r="D30" s="151"/>
      <c r="E30" s="164">
        <v>681704</v>
      </c>
      <c r="F30" s="24"/>
    </row>
    <row r="31" spans="1:6" x14ac:dyDescent="0.25">
      <c r="A31" s="125"/>
      <c r="B31" s="165" t="s">
        <v>55</v>
      </c>
      <c r="C31" s="163"/>
      <c r="D31" s="151"/>
      <c r="E31" s="164">
        <v>10280</v>
      </c>
      <c r="F31" s="24"/>
    </row>
    <row r="32" spans="1:6" x14ac:dyDescent="0.25">
      <c r="A32" s="125"/>
      <c r="B32" s="121" t="s">
        <v>200</v>
      </c>
      <c r="C32" s="163"/>
      <c r="D32" s="151"/>
      <c r="E32" s="185">
        <v>5870</v>
      </c>
      <c r="F32" s="24"/>
    </row>
    <row r="33" spans="1:6" x14ac:dyDescent="0.25">
      <c r="A33" s="125"/>
      <c r="B33" s="34" t="s">
        <v>201</v>
      </c>
      <c r="C33" s="166"/>
      <c r="D33" s="138"/>
      <c r="E33" s="185">
        <v>4272</v>
      </c>
      <c r="F33" s="24"/>
    </row>
    <row r="34" spans="1:6" ht="33" customHeight="1" x14ac:dyDescent="0.25">
      <c r="A34" s="266" t="s">
        <v>134</v>
      </c>
      <c r="B34" s="267"/>
      <c r="C34" s="129" t="s">
        <v>53</v>
      </c>
      <c r="D34" s="110" t="s">
        <v>4</v>
      </c>
      <c r="E34" s="68">
        <f>SUM(E35)</f>
        <v>1791566</v>
      </c>
      <c r="F34" s="63" t="s">
        <v>4</v>
      </c>
    </row>
    <row r="35" spans="1:6" ht="26.25" customHeight="1" x14ac:dyDescent="0.25">
      <c r="A35" s="58">
        <v>1</v>
      </c>
      <c r="B35" s="69" t="s">
        <v>7</v>
      </c>
      <c r="C35" s="105"/>
      <c r="D35" s="108">
        <v>3210</v>
      </c>
      <c r="E35" s="70">
        <f>SUM(E36)</f>
        <v>1791566</v>
      </c>
      <c r="F35" s="245" t="s">
        <v>62</v>
      </c>
    </row>
    <row r="36" spans="1:6" ht="51.75" customHeight="1" x14ac:dyDescent="0.25">
      <c r="A36" s="58"/>
      <c r="B36" s="5" t="s">
        <v>138</v>
      </c>
      <c r="C36" s="106"/>
      <c r="D36" s="109"/>
      <c r="E36" s="119">
        <f>SUM(E37+E40)</f>
        <v>1791566</v>
      </c>
      <c r="F36" s="246"/>
    </row>
    <row r="37" spans="1:6" ht="15.75" customHeight="1" x14ac:dyDescent="0.25">
      <c r="A37" s="268"/>
      <c r="B37" s="120" t="s">
        <v>172</v>
      </c>
      <c r="C37" s="106"/>
      <c r="D37" s="109"/>
      <c r="E37" s="6">
        <v>881466</v>
      </c>
      <c r="F37" s="246"/>
    </row>
    <row r="38" spans="1:6" ht="15.75" customHeight="1" x14ac:dyDescent="0.25">
      <c r="A38" s="269"/>
      <c r="B38" s="121" t="s">
        <v>54</v>
      </c>
      <c r="C38" s="106"/>
      <c r="D38" s="109"/>
      <c r="E38" s="6">
        <v>867972</v>
      </c>
      <c r="F38" s="246"/>
    </row>
    <row r="39" spans="1:6" ht="15.75" customHeight="1" x14ac:dyDescent="0.25">
      <c r="A39" s="269"/>
      <c r="B39" s="121" t="s">
        <v>55</v>
      </c>
      <c r="C39" s="106"/>
      <c r="D39" s="109"/>
      <c r="E39" s="2">
        <v>13494</v>
      </c>
      <c r="F39" s="246"/>
    </row>
    <row r="40" spans="1:6" ht="15.75" customHeight="1" x14ac:dyDescent="0.25">
      <c r="A40" s="269"/>
      <c r="B40" s="120" t="s">
        <v>135</v>
      </c>
      <c r="C40" s="106"/>
      <c r="D40" s="109"/>
      <c r="E40" s="6">
        <v>910100</v>
      </c>
      <c r="F40" s="246"/>
    </row>
    <row r="41" spans="1:6" ht="15.75" customHeight="1" x14ac:dyDescent="0.25">
      <c r="A41" s="269"/>
      <c r="B41" s="121" t="s">
        <v>54</v>
      </c>
      <c r="C41" s="106"/>
      <c r="D41" s="109"/>
      <c r="E41" s="2">
        <v>896784</v>
      </c>
      <c r="F41" s="246"/>
    </row>
    <row r="42" spans="1:6" ht="15.75" customHeight="1" x14ac:dyDescent="0.25">
      <c r="A42" s="270"/>
      <c r="B42" s="121" t="s">
        <v>55</v>
      </c>
      <c r="C42" s="107"/>
      <c r="D42" s="110"/>
      <c r="E42" s="2">
        <v>13316</v>
      </c>
      <c r="F42" s="247"/>
    </row>
    <row r="43" spans="1:6" ht="15.75" customHeight="1" x14ac:dyDescent="0.25">
      <c r="A43" s="265" t="s">
        <v>10</v>
      </c>
      <c r="B43" s="265"/>
      <c r="C43" s="75" t="s">
        <v>9</v>
      </c>
      <c r="D43" s="25" t="s">
        <v>4</v>
      </c>
      <c r="E43" s="26">
        <f>SUM(E44+E55+E118)</f>
        <v>20466257</v>
      </c>
      <c r="F43" s="27" t="s">
        <v>4</v>
      </c>
    </row>
    <row r="44" spans="1:6" ht="15.75" customHeight="1" x14ac:dyDescent="0.25">
      <c r="A44" s="28" t="s">
        <v>5</v>
      </c>
      <c r="B44" s="29" t="s">
        <v>21</v>
      </c>
      <c r="C44" s="76"/>
      <c r="D44" s="30" t="s">
        <v>4</v>
      </c>
      <c r="E44" s="14">
        <f>SUM(E45+E49+E51)</f>
        <v>719704</v>
      </c>
      <c r="F44" s="245" t="s">
        <v>22</v>
      </c>
    </row>
    <row r="45" spans="1:6" ht="30.75" customHeight="1" x14ac:dyDescent="0.25">
      <c r="A45" s="263" t="s">
        <v>24</v>
      </c>
      <c r="B45" s="264"/>
      <c r="C45" s="76"/>
      <c r="D45" s="112">
        <v>2210</v>
      </c>
      <c r="E45" s="14">
        <f>SUM(E46+E47+E48)</f>
        <v>319293</v>
      </c>
      <c r="F45" s="246"/>
    </row>
    <row r="46" spans="1:6" ht="15.75" customHeight="1" x14ac:dyDescent="0.25">
      <c r="A46" s="31"/>
      <c r="B46" s="82" t="s">
        <v>25</v>
      </c>
      <c r="C46" s="76"/>
      <c r="D46" s="111"/>
      <c r="E46" s="77">
        <v>120393</v>
      </c>
      <c r="F46" s="169"/>
    </row>
    <row r="47" spans="1:6" ht="15.75" customHeight="1" x14ac:dyDescent="0.25">
      <c r="A47" s="132"/>
      <c r="B47" s="100" t="s">
        <v>67</v>
      </c>
      <c r="C47" s="76"/>
      <c r="D47" s="122"/>
      <c r="E47" s="133">
        <v>99600</v>
      </c>
      <c r="F47" s="169"/>
    </row>
    <row r="48" spans="1:6" ht="62.25" customHeight="1" x14ac:dyDescent="0.25">
      <c r="A48" s="132"/>
      <c r="B48" s="80" t="s">
        <v>174</v>
      </c>
      <c r="C48" s="76"/>
      <c r="D48" s="111"/>
      <c r="E48" s="226">
        <v>99300</v>
      </c>
      <c r="F48" s="169"/>
    </row>
    <row r="49" spans="1:6" s="227" customFormat="1" ht="15.75" customHeight="1" x14ac:dyDescent="0.25">
      <c r="A49" s="249" t="s">
        <v>63</v>
      </c>
      <c r="B49" s="250"/>
      <c r="C49" s="189"/>
      <c r="D49" s="243">
        <v>3110</v>
      </c>
      <c r="E49" s="3">
        <v>56000</v>
      </c>
      <c r="F49" s="168"/>
    </row>
    <row r="50" spans="1:6" ht="15.75" customHeight="1" x14ac:dyDescent="0.25">
      <c r="A50" s="32"/>
      <c r="B50" s="83" t="s">
        <v>66</v>
      </c>
      <c r="C50" s="171"/>
      <c r="D50" s="244"/>
      <c r="E50" s="2">
        <v>56000</v>
      </c>
      <c r="F50" s="170"/>
    </row>
    <row r="51" spans="1:6" ht="15.75" customHeight="1" x14ac:dyDescent="0.25">
      <c r="A51" s="251" t="s">
        <v>38</v>
      </c>
      <c r="B51" s="252"/>
      <c r="C51" s="189"/>
      <c r="D51" s="150">
        <v>2240</v>
      </c>
      <c r="E51" s="3">
        <f>SUM(E52+E53+E54)</f>
        <v>344411</v>
      </c>
      <c r="F51" s="168"/>
    </row>
    <row r="52" spans="1:6" ht="15.75" customHeight="1" x14ac:dyDescent="0.25">
      <c r="A52" s="32"/>
      <c r="B52" s="83" t="s">
        <v>68</v>
      </c>
      <c r="C52" s="171"/>
      <c r="D52" s="138"/>
      <c r="E52" s="2">
        <v>98441</v>
      </c>
      <c r="F52" s="170"/>
    </row>
    <row r="53" spans="1:6" ht="76.5" customHeight="1" x14ac:dyDescent="0.25">
      <c r="A53" s="32"/>
      <c r="B53" s="100" t="s">
        <v>150</v>
      </c>
      <c r="C53" s="157"/>
      <c r="D53" s="23"/>
      <c r="E53" s="2">
        <v>197700</v>
      </c>
      <c r="F53" s="172"/>
    </row>
    <row r="54" spans="1:6" ht="79.5" customHeight="1" x14ac:dyDescent="0.25">
      <c r="A54" s="32"/>
      <c r="B54" s="5" t="s">
        <v>175</v>
      </c>
      <c r="C54" s="187"/>
      <c r="D54" s="23"/>
      <c r="E54" s="188">
        <v>48270</v>
      </c>
      <c r="F54" s="172"/>
    </row>
    <row r="55" spans="1:6" ht="15.75" customHeight="1" x14ac:dyDescent="0.25">
      <c r="A55" s="28" t="s">
        <v>11</v>
      </c>
      <c r="B55" s="29" t="s">
        <v>7</v>
      </c>
      <c r="C55" s="186" t="s">
        <v>9</v>
      </c>
      <c r="D55" s="30" t="s">
        <v>4</v>
      </c>
      <c r="E55" s="3">
        <f>SUM(E56+E63+E70+E71+E82+E97+E102)</f>
        <v>18862616</v>
      </c>
      <c r="F55" s="245" t="s">
        <v>62</v>
      </c>
    </row>
    <row r="56" spans="1:6" x14ac:dyDescent="0.25">
      <c r="A56" s="257" t="s">
        <v>33</v>
      </c>
      <c r="B56" s="259"/>
      <c r="C56" s="113"/>
      <c r="D56" s="36">
        <v>2610</v>
      </c>
      <c r="E56" s="14">
        <f>SUM(E57+ E60+ E61+E62)</f>
        <v>5746342</v>
      </c>
      <c r="F56" s="246"/>
    </row>
    <row r="57" spans="1:6" x14ac:dyDescent="0.25">
      <c r="A57" s="33"/>
      <c r="B57" s="34" t="s">
        <v>30</v>
      </c>
      <c r="C57" s="114"/>
      <c r="D57" s="73"/>
      <c r="E57" s="77">
        <v>466178</v>
      </c>
      <c r="F57" s="169"/>
    </row>
    <row r="58" spans="1:6" x14ac:dyDescent="0.25">
      <c r="A58" s="33"/>
      <c r="B58" s="34" t="s">
        <v>31</v>
      </c>
      <c r="C58" s="114"/>
      <c r="D58" s="73"/>
      <c r="E58" s="77">
        <v>2667810</v>
      </c>
      <c r="F58" s="169"/>
    </row>
    <row r="59" spans="1:6" x14ac:dyDescent="0.25">
      <c r="A59" s="33"/>
      <c r="B59" s="34" t="s">
        <v>39</v>
      </c>
      <c r="C59" s="114"/>
      <c r="D59" s="73"/>
      <c r="E59" s="77">
        <v>152230</v>
      </c>
      <c r="F59" s="169"/>
    </row>
    <row r="60" spans="1:6" x14ac:dyDescent="0.25">
      <c r="A60" s="33"/>
      <c r="B60" s="34" t="s">
        <v>40</v>
      </c>
      <c r="C60" s="114"/>
      <c r="D60" s="73"/>
      <c r="E60" s="77">
        <f>SUM(E58:E59)</f>
        <v>2820040</v>
      </c>
      <c r="F60" s="169"/>
    </row>
    <row r="61" spans="1:6" x14ac:dyDescent="0.25">
      <c r="A61" s="33"/>
      <c r="B61" s="34" t="s">
        <v>32</v>
      </c>
      <c r="C61" s="114"/>
      <c r="D61" s="73"/>
      <c r="E61" s="77">
        <v>2454409</v>
      </c>
      <c r="F61" s="169"/>
    </row>
    <row r="62" spans="1:6" x14ac:dyDescent="0.25">
      <c r="A62" s="39"/>
      <c r="B62" s="34" t="s">
        <v>152</v>
      </c>
      <c r="C62" s="114"/>
      <c r="D62" s="73"/>
      <c r="E62" s="77">
        <v>5715</v>
      </c>
      <c r="F62" s="169"/>
    </row>
    <row r="63" spans="1:6" x14ac:dyDescent="0.25">
      <c r="A63" s="257" t="s">
        <v>34</v>
      </c>
      <c r="B63" s="259"/>
      <c r="C63" s="114"/>
      <c r="D63" s="73"/>
      <c r="E63" s="78">
        <f>SUM(E64+E67+E68+E69)</f>
        <v>1249284</v>
      </c>
      <c r="F63" s="169"/>
    </row>
    <row r="64" spans="1:6" x14ac:dyDescent="0.25">
      <c r="A64" s="33"/>
      <c r="B64" s="34" t="s">
        <v>35</v>
      </c>
      <c r="C64" s="114"/>
      <c r="D64" s="73"/>
      <c r="E64" s="77">
        <v>102558</v>
      </c>
      <c r="F64" s="169"/>
    </row>
    <row r="65" spans="1:6" x14ac:dyDescent="0.25">
      <c r="A65" s="33"/>
      <c r="B65" s="35" t="s">
        <v>36</v>
      </c>
      <c r="C65" s="114"/>
      <c r="D65" s="73"/>
      <c r="E65" s="77">
        <v>571874</v>
      </c>
      <c r="F65" s="169"/>
    </row>
    <row r="66" spans="1:6" x14ac:dyDescent="0.25">
      <c r="A66" s="33"/>
      <c r="B66" s="35" t="s">
        <v>41</v>
      </c>
      <c r="C66" s="114"/>
      <c r="D66" s="73"/>
      <c r="E66" s="77">
        <v>33491</v>
      </c>
      <c r="F66" s="169"/>
    </row>
    <row r="67" spans="1:6" x14ac:dyDescent="0.25">
      <c r="A67" s="33"/>
      <c r="B67" s="35" t="s">
        <v>42</v>
      </c>
      <c r="C67" s="114"/>
      <c r="D67" s="73"/>
      <c r="E67" s="77">
        <f>SUM(E65:E66)</f>
        <v>605365</v>
      </c>
      <c r="F67" s="169"/>
    </row>
    <row r="68" spans="1:6" x14ac:dyDescent="0.25">
      <c r="A68" s="33"/>
      <c r="B68" s="34" t="s">
        <v>37</v>
      </c>
      <c r="C68" s="114"/>
      <c r="D68" s="73"/>
      <c r="E68" s="77">
        <v>540103</v>
      </c>
      <c r="F68" s="169"/>
    </row>
    <row r="69" spans="1:6" x14ac:dyDescent="0.25">
      <c r="A69" s="39"/>
      <c r="B69" s="84" t="s">
        <v>153</v>
      </c>
      <c r="C69" s="114"/>
      <c r="D69" s="73"/>
      <c r="E69" s="77">
        <v>1258</v>
      </c>
      <c r="F69" s="169"/>
    </row>
    <row r="70" spans="1:6" x14ac:dyDescent="0.25">
      <c r="A70" s="257" t="s">
        <v>13</v>
      </c>
      <c r="B70" s="259"/>
      <c r="C70" s="114"/>
      <c r="D70" s="74">
        <v>2610</v>
      </c>
      <c r="E70" s="78">
        <v>1650000</v>
      </c>
      <c r="F70" s="169"/>
    </row>
    <row r="71" spans="1:6" x14ac:dyDescent="0.25">
      <c r="A71" s="257" t="s">
        <v>14</v>
      </c>
      <c r="B71" s="259"/>
      <c r="C71" s="113"/>
      <c r="D71" s="36">
        <v>2610</v>
      </c>
      <c r="E71" s="14">
        <f>SUM(E72+E76+E77+E78+E79+E80+E81)</f>
        <v>2321196</v>
      </c>
      <c r="F71" s="169"/>
    </row>
    <row r="72" spans="1:6" x14ac:dyDescent="0.25">
      <c r="A72" s="37" t="s">
        <v>6</v>
      </c>
      <c r="B72" s="38" t="s">
        <v>15</v>
      </c>
      <c r="C72" s="113"/>
      <c r="D72" s="113"/>
      <c r="E72" s="4">
        <f>SUM(E73:E75)</f>
        <v>919356</v>
      </c>
      <c r="F72" s="169"/>
    </row>
    <row r="73" spans="1:6" x14ac:dyDescent="0.25">
      <c r="A73" s="260"/>
      <c r="B73" s="1" t="s">
        <v>27</v>
      </c>
      <c r="C73" s="113"/>
      <c r="D73" s="113"/>
      <c r="E73" s="2">
        <v>397541</v>
      </c>
      <c r="F73" s="169"/>
    </row>
    <row r="74" spans="1:6" x14ac:dyDescent="0.25">
      <c r="A74" s="261"/>
      <c r="B74" s="34" t="s">
        <v>28</v>
      </c>
      <c r="C74" s="113"/>
      <c r="D74" s="113"/>
      <c r="E74" s="2">
        <v>366141</v>
      </c>
      <c r="F74" s="169"/>
    </row>
    <row r="75" spans="1:6" x14ac:dyDescent="0.25">
      <c r="A75" s="261"/>
      <c r="B75" s="34" t="s">
        <v>29</v>
      </c>
      <c r="C75" s="113"/>
      <c r="D75" s="113"/>
      <c r="E75" s="2">
        <v>155674</v>
      </c>
      <c r="F75" s="169"/>
    </row>
    <row r="76" spans="1:6" x14ac:dyDescent="0.25">
      <c r="A76" s="37" t="s">
        <v>6</v>
      </c>
      <c r="B76" s="1" t="s">
        <v>61</v>
      </c>
      <c r="C76" s="113"/>
      <c r="D76" s="113"/>
      <c r="E76" s="2">
        <v>28750</v>
      </c>
      <c r="F76" s="169"/>
    </row>
    <row r="77" spans="1:6" x14ac:dyDescent="0.25">
      <c r="A77" s="8" t="s">
        <v>6</v>
      </c>
      <c r="B77" s="72" t="s">
        <v>133</v>
      </c>
      <c r="C77" s="113"/>
      <c r="D77" s="113"/>
      <c r="E77" s="57">
        <v>195180</v>
      </c>
      <c r="F77" s="169"/>
    </row>
    <row r="78" spans="1:6" x14ac:dyDescent="0.25">
      <c r="A78" s="34" t="s">
        <v>6</v>
      </c>
      <c r="B78" s="37" t="s">
        <v>145</v>
      </c>
      <c r="C78" s="113"/>
      <c r="D78" s="113"/>
      <c r="E78" s="102">
        <v>138270</v>
      </c>
      <c r="F78" s="169"/>
    </row>
    <row r="79" spans="1:6" ht="47.25" x14ac:dyDescent="0.25">
      <c r="A79" s="34"/>
      <c r="B79" s="134" t="s">
        <v>147</v>
      </c>
      <c r="C79" s="113"/>
      <c r="D79" s="113"/>
      <c r="E79" s="101">
        <v>95070</v>
      </c>
      <c r="F79" s="169"/>
    </row>
    <row r="80" spans="1:6" ht="66" x14ac:dyDescent="0.25">
      <c r="A80" s="34"/>
      <c r="B80" s="49" t="s">
        <v>217</v>
      </c>
      <c r="C80" s="8"/>
      <c r="D80" s="122"/>
      <c r="E80" s="167">
        <v>765000</v>
      </c>
      <c r="F80" s="169"/>
    </row>
    <row r="81" spans="1:6" ht="63" x14ac:dyDescent="0.25">
      <c r="A81" s="34"/>
      <c r="B81" s="144" t="s">
        <v>211</v>
      </c>
      <c r="C81" s="122"/>
      <c r="D81" s="122"/>
      <c r="E81" s="216">
        <v>179570</v>
      </c>
      <c r="F81" s="169"/>
    </row>
    <row r="82" spans="1:6" ht="14.25" customHeight="1" x14ac:dyDescent="0.25">
      <c r="A82" s="257" t="s">
        <v>38</v>
      </c>
      <c r="B82" s="258"/>
      <c r="C82" s="113"/>
      <c r="D82" s="73">
        <v>2610</v>
      </c>
      <c r="E82" s="78">
        <f>SUM(E83+E92+E93+E94+F82+E96+E95)</f>
        <v>1034447</v>
      </c>
      <c r="F82" s="169"/>
    </row>
    <row r="83" spans="1:6" x14ac:dyDescent="0.25">
      <c r="A83" s="33"/>
      <c r="B83" s="141" t="s">
        <v>43</v>
      </c>
      <c r="C83" s="114"/>
      <c r="D83" s="124"/>
      <c r="E83" s="133">
        <f>SUM(E84:E91)</f>
        <v>329790</v>
      </c>
      <c r="F83" s="169"/>
    </row>
    <row r="84" spans="1:6" x14ac:dyDescent="0.25">
      <c r="A84" s="33"/>
      <c r="B84" s="141" t="s">
        <v>241</v>
      </c>
      <c r="C84" s="114"/>
      <c r="D84" s="124"/>
      <c r="E84" s="133">
        <v>3457</v>
      </c>
      <c r="F84" s="169"/>
    </row>
    <row r="85" spans="1:6" x14ac:dyDescent="0.25">
      <c r="A85" s="33"/>
      <c r="B85" s="142" t="s">
        <v>242</v>
      </c>
      <c r="C85" s="114"/>
      <c r="D85" s="124"/>
      <c r="E85" s="143">
        <v>103477</v>
      </c>
      <c r="F85" s="169"/>
    </row>
    <row r="86" spans="1:6" x14ac:dyDescent="0.25">
      <c r="A86" s="33"/>
      <c r="B86" s="142" t="s">
        <v>243</v>
      </c>
      <c r="C86" s="114"/>
      <c r="D86" s="124"/>
      <c r="E86" s="143">
        <v>21740</v>
      </c>
      <c r="F86" s="169"/>
    </row>
    <row r="87" spans="1:6" x14ac:dyDescent="0.25">
      <c r="A87" s="33"/>
      <c r="B87" s="142" t="s">
        <v>244</v>
      </c>
      <c r="C87" s="114"/>
      <c r="D87" s="124"/>
      <c r="E87" s="143">
        <v>32886</v>
      </c>
      <c r="F87" s="169"/>
    </row>
    <row r="88" spans="1:6" x14ac:dyDescent="0.25">
      <c r="A88" s="33"/>
      <c r="B88" s="142" t="s">
        <v>245</v>
      </c>
      <c r="C88" s="114"/>
      <c r="D88" s="124"/>
      <c r="E88" s="143">
        <v>10081</v>
      </c>
      <c r="F88" s="169"/>
    </row>
    <row r="89" spans="1:6" x14ac:dyDescent="0.25">
      <c r="A89" s="33"/>
      <c r="B89" s="142" t="s">
        <v>246</v>
      </c>
      <c r="C89" s="114"/>
      <c r="D89" s="124"/>
      <c r="E89" s="143">
        <v>23180</v>
      </c>
      <c r="F89" s="169"/>
    </row>
    <row r="90" spans="1:6" x14ac:dyDescent="0.25">
      <c r="A90" s="33"/>
      <c r="B90" s="142" t="s">
        <v>247</v>
      </c>
      <c r="C90" s="114"/>
      <c r="D90" s="124"/>
      <c r="E90" s="143">
        <v>60263</v>
      </c>
      <c r="F90" s="169"/>
    </row>
    <row r="91" spans="1:6" x14ac:dyDescent="0.25">
      <c r="A91" s="33"/>
      <c r="B91" s="142" t="s">
        <v>248</v>
      </c>
      <c r="C91" s="114"/>
      <c r="D91" s="124"/>
      <c r="E91" s="143">
        <v>74706</v>
      </c>
      <c r="F91" s="169"/>
    </row>
    <row r="92" spans="1:6" ht="50.25" customHeight="1" x14ac:dyDescent="0.25">
      <c r="A92" s="33"/>
      <c r="B92" s="136" t="s">
        <v>151</v>
      </c>
      <c r="C92" s="229"/>
      <c r="D92" s="230"/>
      <c r="E92" s="135">
        <v>392400</v>
      </c>
      <c r="F92" s="170"/>
    </row>
    <row r="93" spans="1:6" ht="50.25" customHeight="1" x14ac:dyDescent="0.25">
      <c r="A93" s="33"/>
      <c r="B93" s="217" t="s">
        <v>176</v>
      </c>
      <c r="C93" s="231"/>
      <c r="D93" s="225"/>
      <c r="E93" s="232">
        <v>57637</v>
      </c>
      <c r="F93" s="172"/>
    </row>
    <row r="94" spans="1:6" ht="47.25" customHeight="1" x14ac:dyDescent="0.25">
      <c r="A94" s="33"/>
      <c r="B94" s="31" t="s">
        <v>230</v>
      </c>
      <c r="C94" s="122"/>
      <c r="D94" s="122"/>
      <c r="E94" s="219">
        <v>70018</v>
      </c>
      <c r="F94" s="168"/>
    </row>
    <row r="95" spans="1:6" ht="47.25" customHeight="1" x14ac:dyDescent="0.25">
      <c r="A95" s="39"/>
      <c r="B95" s="31" t="s">
        <v>212</v>
      </c>
      <c r="C95" s="122"/>
      <c r="D95" s="122"/>
      <c r="E95" s="219">
        <v>99702</v>
      </c>
      <c r="F95" s="169"/>
    </row>
    <row r="96" spans="1:6" ht="65.25" customHeight="1" x14ac:dyDescent="0.25">
      <c r="A96" s="39"/>
      <c r="B96" s="217" t="s">
        <v>218</v>
      </c>
      <c r="C96" s="122"/>
      <c r="D96" s="8"/>
      <c r="E96" s="119">
        <v>84900</v>
      </c>
      <c r="F96" s="169"/>
    </row>
    <row r="97" spans="1:7" ht="90" customHeight="1" x14ac:dyDescent="0.25">
      <c r="A97" s="39"/>
      <c r="B97" s="214" t="s">
        <v>157</v>
      </c>
      <c r="C97" s="122"/>
      <c r="D97" s="8"/>
      <c r="E97" s="215">
        <f>SUM(E98:E101)</f>
        <v>693874</v>
      </c>
      <c r="F97" s="172"/>
    </row>
    <row r="98" spans="1:7" ht="21" customHeight="1" x14ac:dyDescent="0.25">
      <c r="A98" s="39"/>
      <c r="B98" s="84" t="s">
        <v>158</v>
      </c>
      <c r="C98" s="122"/>
      <c r="D98" s="8"/>
      <c r="E98" s="198">
        <v>219894</v>
      </c>
      <c r="F98" s="172"/>
    </row>
    <row r="99" spans="1:7" ht="16.5" customHeight="1" x14ac:dyDescent="0.25">
      <c r="A99" s="39"/>
      <c r="B99" s="84" t="s">
        <v>159</v>
      </c>
      <c r="C99" s="122"/>
      <c r="D99" s="8"/>
      <c r="E99" s="198">
        <v>48406</v>
      </c>
      <c r="F99" s="172"/>
    </row>
    <row r="100" spans="1:7" ht="19.5" customHeight="1" x14ac:dyDescent="0.25">
      <c r="A100" s="39"/>
      <c r="B100" s="84" t="s">
        <v>160</v>
      </c>
      <c r="C100" s="122"/>
      <c r="D100" s="8"/>
      <c r="E100" s="198">
        <v>329999</v>
      </c>
      <c r="F100" s="172"/>
    </row>
    <row r="101" spans="1:7" ht="18" customHeight="1" x14ac:dyDescent="0.25">
      <c r="A101" s="39"/>
      <c r="B101" s="84" t="s">
        <v>161</v>
      </c>
      <c r="C101" s="122"/>
      <c r="D101" s="8"/>
      <c r="E101" s="198">
        <v>95575</v>
      </c>
      <c r="F101" s="1"/>
    </row>
    <row r="102" spans="1:7" x14ac:dyDescent="0.25">
      <c r="A102" s="257" t="s">
        <v>63</v>
      </c>
      <c r="B102" s="258"/>
      <c r="C102" s="157"/>
      <c r="D102" s="197">
        <v>3210</v>
      </c>
      <c r="E102" s="14">
        <f>SUM(E103+E104+E107+E110+E111+E114+E115+E116+E117)</f>
        <v>6167473</v>
      </c>
      <c r="F102" s="169"/>
    </row>
    <row r="103" spans="1:7" ht="79.5" customHeight="1" x14ac:dyDescent="0.25">
      <c r="A103" s="39" t="s">
        <v>6</v>
      </c>
      <c r="B103" s="87" t="s">
        <v>64</v>
      </c>
      <c r="C103" s="86"/>
      <c r="D103" s="73"/>
      <c r="E103" s="88">
        <v>47500</v>
      </c>
      <c r="F103" s="169"/>
    </row>
    <row r="104" spans="1:7" ht="94.5" x14ac:dyDescent="0.25">
      <c r="A104" s="39"/>
      <c r="B104" s="62" t="s">
        <v>137</v>
      </c>
      <c r="C104" s="174"/>
      <c r="D104" s="74"/>
      <c r="E104" s="89">
        <v>1217457</v>
      </c>
      <c r="F104" s="170"/>
    </row>
    <row r="105" spans="1:7" x14ac:dyDescent="0.25">
      <c r="A105" s="39"/>
      <c r="B105" s="1" t="s">
        <v>54</v>
      </c>
      <c r="C105" s="173"/>
      <c r="D105" s="36"/>
      <c r="E105" s="90">
        <v>1205117</v>
      </c>
      <c r="F105" s="168"/>
    </row>
    <row r="106" spans="1:7" x14ac:dyDescent="0.25">
      <c r="A106" s="39"/>
      <c r="B106" s="1" t="s">
        <v>136</v>
      </c>
      <c r="C106" s="171"/>
      <c r="D106" s="74"/>
      <c r="E106" s="179">
        <v>12340</v>
      </c>
      <c r="F106" s="170"/>
    </row>
    <row r="107" spans="1:7" ht="63" x14ac:dyDescent="0.25">
      <c r="A107" s="33"/>
      <c r="B107" s="1" t="s">
        <v>178</v>
      </c>
      <c r="C107" s="189"/>
      <c r="D107" s="36"/>
      <c r="E107" s="89">
        <v>1467070</v>
      </c>
      <c r="F107" s="168"/>
    </row>
    <row r="108" spans="1:7" x14ac:dyDescent="0.25">
      <c r="A108" s="39"/>
      <c r="B108" s="1" t="s">
        <v>54</v>
      </c>
      <c r="C108" s="61"/>
      <c r="D108" s="73"/>
      <c r="E108" s="90">
        <v>1445700</v>
      </c>
      <c r="F108" s="169"/>
    </row>
    <row r="109" spans="1:7" x14ac:dyDescent="0.25">
      <c r="A109" s="39"/>
      <c r="B109" s="1" t="s">
        <v>136</v>
      </c>
      <c r="C109" s="61"/>
      <c r="D109" s="73"/>
      <c r="E109" s="90">
        <v>21370</v>
      </c>
      <c r="F109" s="169"/>
    </row>
    <row r="110" spans="1:7" ht="78.75" x14ac:dyDescent="0.25">
      <c r="A110" s="39"/>
      <c r="B110" s="62" t="s">
        <v>65</v>
      </c>
      <c r="C110" s="61"/>
      <c r="D110" s="73"/>
      <c r="E110" s="89">
        <v>19500</v>
      </c>
      <c r="F110" s="169"/>
    </row>
    <row r="111" spans="1:7" ht="96" customHeight="1" x14ac:dyDescent="0.25">
      <c r="A111" s="254" t="s">
        <v>6</v>
      </c>
      <c r="B111" s="31" t="s">
        <v>177</v>
      </c>
      <c r="C111" s="93"/>
      <c r="D111" s="40"/>
      <c r="E111" s="60">
        <f>SUM(E112+E113)</f>
        <v>197346</v>
      </c>
      <c r="F111" s="169"/>
      <c r="G111" s="41"/>
    </row>
    <row r="112" spans="1:7" x14ac:dyDescent="0.25">
      <c r="A112" s="255"/>
      <c r="B112" s="31" t="s">
        <v>54</v>
      </c>
      <c r="C112" s="93"/>
      <c r="D112" s="40"/>
      <c r="E112" s="91">
        <v>194646</v>
      </c>
      <c r="F112" s="169"/>
      <c r="G112" s="59"/>
    </row>
    <row r="113" spans="1:7" x14ac:dyDescent="0.25">
      <c r="A113" s="256"/>
      <c r="B113" s="31" t="s">
        <v>136</v>
      </c>
      <c r="C113" s="93"/>
      <c r="D113" s="40"/>
      <c r="E113" s="91">
        <v>2700</v>
      </c>
      <c r="F113" s="169"/>
      <c r="G113" s="59"/>
    </row>
    <row r="114" spans="1:7" ht="63" x14ac:dyDescent="0.25">
      <c r="A114" s="33" t="s">
        <v>6</v>
      </c>
      <c r="B114" s="31" t="s">
        <v>148</v>
      </c>
      <c r="C114" s="228"/>
      <c r="D114" s="234"/>
      <c r="E114" s="103">
        <v>79700</v>
      </c>
      <c r="F114" s="155"/>
      <c r="G114" s="59"/>
    </row>
    <row r="115" spans="1:7" ht="78.75" x14ac:dyDescent="0.25">
      <c r="A115" s="235" t="s">
        <v>6</v>
      </c>
      <c r="B115" s="5" t="s">
        <v>204</v>
      </c>
      <c r="C115" s="227"/>
      <c r="D115" s="233"/>
      <c r="E115" s="119">
        <v>2990000</v>
      </c>
      <c r="F115" s="154"/>
      <c r="G115" s="59"/>
    </row>
    <row r="116" spans="1:7" ht="51.75" customHeight="1" x14ac:dyDescent="0.25">
      <c r="A116" s="81" t="s">
        <v>6</v>
      </c>
      <c r="B116" s="218" t="s">
        <v>213</v>
      </c>
      <c r="C116" s="122"/>
      <c r="D116" s="8"/>
      <c r="E116" s="119">
        <v>99000</v>
      </c>
      <c r="F116" s="17"/>
      <c r="G116" s="59"/>
    </row>
    <row r="117" spans="1:7" ht="27.75" customHeight="1" x14ac:dyDescent="0.25">
      <c r="A117" s="81" t="s">
        <v>6</v>
      </c>
      <c r="B117" s="49" t="s">
        <v>219</v>
      </c>
      <c r="C117" s="8"/>
      <c r="D117" s="122"/>
      <c r="E117" s="219">
        <v>49900</v>
      </c>
      <c r="F117" s="17"/>
      <c r="G117" s="59"/>
    </row>
    <row r="118" spans="1:7" x14ac:dyDescent="0.25">
      <c r="A118" s="99" t="s">
        <v>18</v>
      </c>
      <c r="B118" s="51" t="s">
        <v>16</v>
      </c>
      <c r="C118" s="194" t="s">
        <v>9</v>
      </c>
      <c r="D118" s="30" t="s">
        <v>4</v>
      </c>
      <c r="E118" s="148">
        <f>SUM(E119+E120+E121+E123+E125+E124)</f>
        <v>883937</v>
      </c>
      <c r="F118" s="245" t="s">
        <v>17</v>
      </c>
    </row>
    <row r="119" spans="1:7" x14ac:dyDescent="0.25">
      <c r="A119" s="43" t="s">
        <v>6</v>
      </c>
      <c r="B119" s="145" t="s">
        <v>33</v>
      </c>
      <c r="C119" s="193"/>
      <c r="D119" s="275">
        <v>2610</v>
      </c>
      <c r="E119" s="147">
        <v>342324</v>
      </c>
      <c r="F119" s="246"/>
    </row>
    <row r="120" spans="1:7" x14ac:dyDescent="0.25">
      <c r="A120" s="43" t="s">
        <v>6</v>
      </c>
      <c r="B120" s="145" t="s">
        <v>34</v>
      </c>
      <c r="C120" s="193"/>
      <c r="D120" s="275"/>
      <c r="E120" s="147">
        <v>85708</v>
      </c>
      <c r="F120" s="246"/>
    </row>
    <row r="121" spans="1:7" x14ac:dyDescent="0.25">
      <c r="A121" s="43"/>
      <c r="B121" s="145" t="s">
        <v>14</v>
      </c>
      <c r="C121" s="193"/>
      <c r="D121" s="275"/>
      <c r="E121" s="147">
        <v>86757</v>
      </c>
      <c r="F121" s="246"/>
    </row>
    <row r="122" spans="1:7" s="208" customFormat="1" x14ac:dyDescent="0.25">
      <c r="A122" s="43" t="s">
        <v>6</v>
      </c>
      <c r="B122" s="146" t="s">
        <v>15</v>
      </c>
      <c r="C122" s="207"/>
      <c r="D122" s="275"/>
      <c r="E122" s="123">
        <v>86757</v>
      </c>
      <c r="F122" s="246"/>
    </row>
    <row r="123" spans="1:7" ht="47.25" x14ac:dyDescent="0.25">
      <c r="A123" s="204"/>
      <c r="B123" s="205" t="s">
        <v>215</v>
      </c>
      <c r="C123" s="85"/>
      <c r="D123" s="149"/>
      <c r="E123" s="206">
        <v>140430</v>
      </c>
      <c r="F123" s="152"/>
    </row>
    <row r="124" spans="1:7" x14ac:dyDescent="0.25">
      <c r="A124" s="199"/>
      <c r="B124" s="200" t="s">
        <v>214</v>
      </c>
      <c r="C124" s="85"/>
      <c r="D124" s="149"/>
      <c r="E124" s="190">
        <v>70018</v>
      </c>
      <c r="F124" s="152"/>
    </row>
    <row r="125" spans="1:7" x14ac:dyDescent="0.25">
      <c r="A125" s="43"/>
      <c r="B125" s="201" t="s">
        <v>63</v>
      </c>
      <c r="C125" s="195"/>
      <c r="D125" s="158">
        <v>3210</v>
      </c>
      <c r="E125" s="161">
        <f>SUM(E126:E127)</f>
        <v>158700</v>
      </c>
      <c r="F125" s="152"/>
    </row>
    <row r="126" spans="1:7" ht="94.5" x14ac:dyDescent="0.25">
      <c r="A126" s="156"/>
      <c r="B126" s="1" t="s">
        <v>231</v>
      </c>
      <c r="C126" s="122"/>
      <c r="D126" s="8"/>
      <c r="E126" s="162">
        <v>59700</v>
      </c>
      <c r="F126" s="137"/>
    </row>
    <row r="127" spans="1:7" ht="31.5" x14ac:dyDescent="0.25">
      <c r="A127" s="156"/>
      <c r="B127" s="1" t="s">
        <v>216</v>
      </c>
      <c r="C127" s="122"/>
      <c r="D127" s="8"/>
      <c r="E127" s="162">
        <v>99000</v>
      </c>
      <c r="F127" s="137"/>
    </row>
    <row r="128" spans="1:7" ht="48" customHeight="1" x14ac:dyDescent="0.25">
      <c r="A128" s="276" t="s">
        <v>44</v>
      </c>
      <c r="B128" s="277"/>
      <c r="C128" s="159" t="s">
        <v>45</v>
      </c>
      <c r="D128" s="160">
        <v>2240</v>
      </c>
      <c r="E128" s="196">
        <f>SUM(E129 +E209+E258+E261)</f>
        <v>19795936</v>
      </c>
      <c r="F128" s="18" t="s">
        <v>4</v>
      </c>
    </row>
    <row r="129" spans="1:6" ht="21" customHeight="1" x14ac:dyDescent="0.25">
      <c r="A129" s="45">
        <v>1</v>
      </c>
      <c r="B129" s="45" t="s">
        <v>21</v>
      </c>
      <c r="C129" s="115"/>
      <c r="D129" s="118"/>
      <c r="E129" s="46">
        <f>SUM(E130+E168)</f>
        <v>11600702</v>
      </c>
      <c r="F129" s="245" t="s">
        <v>22</v>
      </c>
    </row>
    <row r="130" spans="1:6" ht="15.75" customHeight="1" x14ac:dyDescent="0.25">
      <c r="A130" s="278" t="s">
        <v>26</v>
      </c>
      <c r="B130" s="279"/>
      <c r="C130" s="115"/>
      <c r="D130" s="118"/>
      <c r="E130" s="46">
        <f>SUM(E131:E132)</f>
        <v>5250999</v>
      </c>
      <c r="F130" s="246"/>
    </row>
    <row r="131" spans="1:6" ht="15.75" customHeight="1" x14ac:dyDescent="0.25">
      <c r="A131" s="13" t="s">
        <v>6</v>
      </c>
      <c r="B131" s="5" t="s">
        <v>12</v>
      </c>
      <c r="C131" s="115"/>
      <c r="D131" s="118"/>
      <c r="E131" s="2">
        <v>193856</v>
      </c>
      <c r="F131" s="169"/>
    </row>
    <row r="132" spans="1:6" ht="47.25" customHeight="1" x14ac:dyDescent="0.25">
      <c r="A132" s="13" t="s">
        <v>6</v>
      </c>
      <c r="B132" s="5" t="s">
        <v>120</v>
      </c>
      <c r="C132" s="115"/>
      <c r="D132" s="118"/>
      <c r="E132" s="15">
        <f>SUM(E133+E141+E144+E148+E152+E155+E156+E162+E166)</f>
        <v>5057143</v>
      </c>
      <c r="F132" s="169"/>
    </row>
    <row r="133" spans="1:6" ht="18" customHeight="1" x14ac:dyDescent="0.25">
      <c r="A133" s="13"/>
      <c r="B133" s="47" t="s">
        <v>124</v>
      </c>
      <c r="C133" s="117"/>
      <c r="D133" s="175"/>
      <c r="E133" s="48">
        <v>1393000</v>
      </c>
      <c r="F133" s="170"/>
    </row>
    <row r="134" spans="1:6" ht="18" customHeight="1" x14ac:dyDescent="0.25">
      <c r="A134" s="13"/>
      <c r="B134" s="34" t="s">
        <v>94</v>
      </c>
      <c r="C134" s="176"/>
      <c r="D134" s="177"/>
      <c r="E134" s="15">
        <v>199000</v>
      </c>
      <c r="F134" s="168"/>
    </row>
    <row r="135" spans="1:6" ht="18" customHeight="1" x14ac:dyDescent="0.25">
      <c r="A135" s="13"/>
      <c r="B135" s="34" t="s">
        <v>99</v>
      </c>
      <c r="C135" s="115"/>
      <c r="D135" s="118"/>
      <c r="E135" s="15">
        <v>199000</v>
      </c>
      <c r="F135" s="169"/>
    </row>
    <row r="136" spans="1:6" ht="18" customHeight="1" x14ac:dyDescent="0.25">
      <c r="A136" s="13"/>
      <c r="B136" s="34" t="s">
        <v>100</v>
      </c>
      <c r="C136" s="115"/>
      <c r="D136" s="118"/>
      <c r="E136" s="15">
        <v>199000</v>
      </c>
      <c r="F136" s="169"/>
    </row>
    <row r="137" spans="1:6" ht="18" customHeight="1" x14ac:dyDescent="0.25">
      <c r="A137" s="13"/>
      <c r="B137" s="34" t="s">
        <v>101</v>
      </c>
      <c r="C137" s="117"/>
      <c r="D137" s="175"/>
      <c r="E137" s="15">
        <v>199000</v>
      </c>
      <c r="F137" s="170"/>
    </row>
    <row r="138" spans="1:6" ht="18" customHeight="1" x14ac:dyDescent="0.25">
      <c r="A138" s="13"/>
      <c r="B138" s="34" t="s">
        <v>102</v>
      </c>
      <c r="C138" s="176"/>
      <c r="D138" s="177"/>
      <c r="E138" s="15">
        <v>199000</v>
      </c>
      <c r="F138" s="168"/>
    </row>
    <row r="139" spans="1:6" ht="18" customHeight="1" x14ac:dyDescent="0.25">
      <c r="A139" s="13"/>
      <c r="B139" s="34" t="s">
        <v>103</v>
      </c>
      <c r="C139" s="115"/>
      <c r="D139" s="118"/>
      <c r="E139" s="15">
        <v>199000</v>
      </c>
      <c r="F139" s="169"/>
    </row>
    <row r="140" spans="1:6" ht="18" customHeight="1" x14ac:dyDescent="0.25">
      <c r="A140" s="13"/>
      <c r="B140" s="34" t="s">
        <v>122</v>
      </c>
      <c r="C140" s="115"/>
      <c r="D140" s="118"/>
      <c r="E140" s="15">
        <v>199000</v>
      </c>
      <c r="F140" s="169"/>
    </row>
    <row r="141" spans="1:6" ht="18" customHeight="1" x14ac:dyDescent="0.25">
      <c r="A141" s="13"/>
      <c r="B141" s="47" t="s">
        <v>125</v>
      </c>
      <c r="C141" s="115"/>
      <c r="D141" s="118"/>
      <c r="E141" s="48">
        <v>398000</v>
      </c>
      <c r="F141" s="169"/>
    </row>
    <row r="142" spans="1:6" ht="18" customHeight="1" x14ac:dyDescent="0.25">
      <c r="A142" s="13"/>
      <c r="B142" s="34" t="s">
        <v>94</v>
      </c>
      <c r="C142" s="115"/>
      <c r="D142" s="118"/>
      <c r="E142" s="15">
        <v>199000</v>
      </c>
      <c r="F142" s="169"/>
    </row>
    <row r="143" spans="1:6" ht="18" customHeight="1" x14ac:dyDescent="0.25">
      <c r="A143" s="13"/>
      <c r="B143" s="34" t="s">
        <v>103</v>
      </c>
      <c r="C143" s="115"/>
      <c r="D143" s="118"/>
      <c r="E143" s="15">
        <v>199000</v>
      </c>
      <c r="F143" s="169"/>
    </row>
    <row r="144" spans="1:6" ht="18" customHeight="1" x14ac:dyDescent="0.25">
      <c r="A144" s="13"/>
      <c r="B144" s="47" t="s">
        <v>126</v>
      </c>
      <c r="C144" s="115"/>
      <c r="D144" s="118"/>
      <c r="E144" s="48">
        <v>597000</v>
      </c>
      <c r="F144" s="169"/>
    </row>
    <row r="145" spans="1:6" ht="18" customHeight="1" x14ac:dyDescent="0.25">
      <c r="A145" s="13"/>
      <c r="B145" s="34" t="s">
        <v>104</v>
      </c>
      <c r="C145" s="115"/>
      <c r="D145" s="118"/>
      <c r="E145" s="15">
        <v>199000</v>
      </c>
      <c r="F145" s="169"/>
    </row>
    <row r="146" spans="1:6" ht="18" customHeight="1" x14ac:dyDescent="0.25">
      <c r="A146" s="13"/>
      <c r="B146" s="34" t="s">
        <v>74</v>
      </c>
      <c r="C146" s="115"/>
      <c r="D146" s="118"/>
      <c r="E146" s="15">
        <v>199000</v>
      </c>
      <c r="F146" s="169"/>
    </row>
    <row r="147" spans="1:6" ht="18" customHeight="1" x14ac:dyDescent="0.25">
      <c r="A147" s="13"/>
      <c r="B147" s="34" t="s">
        <v>107</v>
      </c>
      <c r="C147" s="115"/>
      <c r="D147" s="118"/>
      <c r="E147" s="15">
        <v>199000</v>
      </c>
      <c r="F147" s="169"/>
    </row>
    <row r="148" spans="1:6" ht="18" customHeight="1" x14ac:dyDescent="0.25">
      <c r="A148" s="13"/>
      <c r="B148" s="47" t="s">
        <v>127</v>
      </c>
      <c r="C148" s="115"/>
      <c r="D148" s="118"/>
      <c r="E148" s="48">
        <v>597000</v>
      </c>
      <c r="F148" s="169"/>
    </row>
    <row r="149" spans="1:6" ht="18" customHeight="1" x14ac:dyDescent="0.25">
      <c r="A149" s="13"/>
      <c r="B149" s="34" t="s">
        <v>106</v>
      </c>
      <c r="C149" s="115"/>
      <c r="D149" s="118"/>
      <c r="E149" s="15">
        <v>199000</v>
      </c>
      <c r="F149" s="169"/>
    </row>
    <row r="150" spans="1:6" ht="18" customHeight="1" x14ac:dyDescent="0.25">
      <c r="A150" s="13"/>
      <c r="B150" s="34" t="s">
        <v>74</v>
      </c>
      <c r="C150" s="115"/>
      <c r="D150" s="118"/>
      <c r="E150" s="15">
        <v>199000</v>
      </c>
      <c r="F150" s="169"/>
    </row>
    <row r="151" spans="1:6" ht="18" customHeight="1" x14ac:dyDescent="0.25">
      <c r="A151" s="13"/>
      <c r="B151" s="34" t="s">
        <v>105</v>
      </c>
      <c r="C151" s="115"/>
      <c r="D151" s="118"/>
      <c r="E151" s="15">
        <v>199000</v>
      </c>
      <c r="F151" s="169"/>
    </row>
    <row r="152" spans="1:6" ht="18" customHeight="1" x14ac:dyDescent="0.25">
      <c r="A152" s="13"/>
      <c r="B152" s="47" t="s">
        <v>128</v>
      </c>
      <c r="C152" s="115"/>
      <c r="D152" s="118"/>
      <c r="E152" s="48">
        <v>199000</v>
      </c>
      <c r="F152" s="169"/>
    </row>
    <row r="153" spans="1:6" ht="18" customHeight="1" x14ac:dyDescent="0.25">
      <c r="A153" s="13"/>
      <c r="B153" s="34" t="s">
        <v>108</v>
      </c>
      <c r="C153" s="115"/>
      <c r="D153" s="118"/>
      <c r="E153" s="15">
        <v>199000</v>
      </c>
      <c r="F153" s="169"/>
    </row>
    <row r="154" spans="1:6" ht="18" customHeight="1" x14ac:dyDescent="0.25">
      <c r="A154" s="13"/>
      <c r="B154" s="47" t="s">
        <v>129</v>
      </c>
      <c r="C154" s="115"/>
      <c r="D154" s="118"/>
      <c r="E154" s="48">
        <v>82143</v>
      </c>
      <c r="F154" s="169"/>
    </row>
    <row r="155" spans="1:6" ht="18" customHeight="1" x14ac:dyDescent="0.25">
      <c r="A155" s="13"/>
      <c r="B155" s="34" t="s">
        <v>109</v>
      </c>
      <c r="C155" s="117"/>
      <c r="D155" s="175"/>
      <c r="E155" s="15">
        <v>82143</v>
      </c>
      <c r="F155" s="170"/>
    </row>
    <row r="156" spans="1:6" ht="18" customHeight="1" x14ac:dyDescent="0.25">
      <c r="A156" s="13"/>
      <c r="B156" s="47" t="s">
        <v>130</v>
      </c>
      <c r="C156" s="176"/>
      <c r="D156" s="177"/>
      <c r="E156" s="48">
        <v>995000</v>
      </c>
      <c r="F156" s="168"/>
    </row>
    <row r="157" spans="1:6" ht="18" customHeight="1" x14ac:dyDescent="0.25">
      <c r="A157" s="13"/>
      <c r="B157" s="34" t="s">
        <v>110</v>
      </c>
      <c r="C157" s="115"/>
      <c r="D157" s="118"/>
      <c r="E157" s="15">
        <v>199000</v>
      </c>
      <c r="F157" s="169"/>
    </row>
    <row r="158" spans="1:6" ht="18" customHeight="1" x14ac:dyDescent="0.25">
      <c r="A158" s="13"/>
      <c r="B158" s="34" t="s">
        <v>111</v>
      </c>
      <c r="C158" s="115"/>
      <c r="D158" s="118"/>
      <c r="E158" s="15">
        <v>199000</v>
      </c>
      <c r="F158" s="169"/>
    </row>
    <row r="159" spans="1:6" ht="18" customHeight="1" x14ac:dyDescent="0.25">
      <c r="A159" s="13"/>
      <c r="B159" s="34" t="s">
        <v>115</v>
      </c>
      <c r="C159" s="115"/>
      <c r="D159" s="118"/>
      <c r="E159" s="15">
        <v>199000</v>
      </c>
      <c r="F159" s="169"/>
    </row>
    <row r="160" spans="1:6" ht="18" customHeight="1" x14ac:dyDescent="0.25">
      <c r="A160" s="13"/>
      <c r="B160" s="34" t="s">
        <v>116</v>
      </c>
      <c r="C160" s="115"/>
      <c r="D160" s="118"/>
      <c r="E160" s="15">
        <v>199000</v>
      </c>
      <c r="F160" s="169"/>
    </row>
    <row r="161" spans="1:6" ht="18" customHeight="1" x14ac:dyDescent="0.25">
      <c r="A161" s="13"/>
      <c r="B161" s="34" t="s">
        <v>114</v>
      </c>
      <c r="C161" s="115"/>
      <c r="D161" s="118"/>
      <c r="E161" s="15">
        <v>199000</v>
      </c>
      <c r="F161" s="169"/>
    </row>
    <row r="162" spans="1:6" ht="18" customHeight="1" x14ac:dyDescent="0.25">
      <c r="A162" s="13"/>
      <c r="B162" s="47" t="s">
        <v>131</v>
      </c>
      <c r="C162" s="115"/>
      <c r="D162" s="118"/>
      <c r="E162" s="48">
        <v>597000</v>
      </c>
      <c r="F162" s="169"/>
    </row>
    <row r="163" spans="1:6" ht="18" customHeight="1" x14ac:dyDescent="0.25">
      <c r="A163" s="13"/>
      <c r="B163" s="34" t="s">
        <v>112</v>
      </c>
      <c r="C163" s="115"/>
      <c r="D163" s="118"/>
      <c r="E163" s="15">
        <v>199000</v>
      </c>
      <c r="F163" s="169"/>
    </row>
    <row r="164" spans="1:6" ht="18" customHeight="1" x14ac:dyDescent="0.25">
      <c r="A164" s="13"/>
      <c r="B164" s="34" t="s">
        <v>113</v>
      </c>
      <c r="C164" s="115"/>
      <c r="D164" s="118"/>
      <c r="E164" s="15">
        <v>199000</v>
      </c>
      <c r="F164" s="169"/>
    </row>
    <row r="165" spans="1:6" ht="18" customHeight="1" x14ac:dyDescent="0.25">
      <c r="A165" s="13"/>
      <c r="B165" s="49" t="s">
        <v>117</v>
      </c>
      <c r="C165" s="115"/>
      <c r="D165" s="118"/>
      <c r="E165" s="15">
        <v>199000</v>
      </c>
      <c r="F165" s="169"/>
    </row>
    <row r="166" spans="1:6" ht="18" customHeight="1" x14ac:dyDescent="0.25">
      <c r="A166" s="13"/>
      <c r="B166" s="50" t="s">
        <v>118</v>
      </c>
      <c r="C166" s="115"/>
      <c r="D166" s="118"/>
      <c r="E166" s="48">
        <v>199000</v>
      </c>
      <c r="F166" s="169"/>
    </row>
    <row r="167" spans="1:6" ht="18" customHeight="1" x14ac:dyDescent="0.25">
      <c r="A167" s="13"/>
      <c r="B167" s="49" t="s">
        <v>119</v>
      </c>
      <c r="C167" s="117"/>
      <c r="D167" s="175"/>
      <c r="E167" s="15">
        <v>199000</v>
      </c>
      <c r="F167" s="170"/>
    </row>
    <row r="168" spans="1:6" ht="47.25" customHeight="1" x14ac:dyDescent="0.25">
      <c r="A168" s="13"/>
      <c r="B168" s="5" t="s">
        <v>120</v>
      </c>
      <c r="C168" s="211"/>
      <c r="D168" s="212"/>
      <c r="E168" s="15">
        <f>SUM(E169+E178+E182+E187+E189+E199+E204+E207)</f>
        <v>6349703</v>
      </c>
      <c r="F168" s="172"/>
    </row>
    <row r="169" spans="1:6" ht="18" customHeight="1" x14ac:dyDescent="0.25">
      <c r="A169" s="137"/>
      <c r="B169" s="209" t="s">
        <v>124</v>
      </c>
      <c r="C169" s="115"/>
      <c r="D169" s="118"/>
      <c r="E169" s="210">
        <v>1592000</v>
      </c>
      <c r="F169" s="17"/>
    </row>
    <row r="170" spans="1:6" ht="18" customHeight="1" x14ac:dyDescent="0.25">
      <c r="A170" s="13"/>
      <c r="B170" s="34" t="s">
        <v>74</v>
      </c>
      <c r="C170" s="115"/>
      <c r="D170" s="118"/>
      <c r="E170" s="15">
        <v>199000</v>
      </c>
      <c r="F170" s="17"/>
    </row>
    <row r="171" spans="1:6" ht="18" customHeight="1" x14ac:dyDescent="0.25">
      <c r="A171" s="13"/>
      <c r="B171" s="34" t="s">
        <v>121</v>
      </c>
      <c r="C171" s="115"/>
      <c r="D171" s="118"/>
      <c r="E171" s="15">
        <v>199000</v>
      </c>
      <c r="F171" s="17"/>
    </row>
    <row r="172" spans="1:6" ht="18" customHeight="1" x14ac:dyDescent="0.25">
      <c r="A172" s="13"/>
      <c r="B172" s="34" t="s">
        <v>75</v>
      </c>
      <c r="C172" s="115"/>
      <c r="D172" s="118"/>
      <c r="E172" s="15">
        <v>199000</v>
      </c>
      <c r="F172" s="17"/>
    </row>
    <row r="173" spans="1:6" ht="18" customHeight="1" x14ac:dyDescent="0.25">
      <c r="A173" s="13"/>
      <c r="B173" s="34" t="s">
        <v>76</v>
      </c>
      <c r="C173" s="115"/>
      <c r="D173" s="118"/>
      <c r="E173" s="15">
        <v>199000</v>
      </c>
      <c r="F173" s="17"/>
    </row>
    <row r="174" spans="1:6" ht="18" customHeight="1" x14ac:dyDescent="0.25">
      <c r="A174" s="13"/>
      <c r="B174" s="34" t="s">
        <v>77</v>
      </c>
      <c r="C174" s="115"/>
      <c r="D174" s="118"/>
      <c r="E174" s="15">
        <v>199000</v>
      </c>
      <c r="F174" s="17"/>
    </row>
    <row r="175" spans="1:6" ht="18" customHeight="1" x14ac:dyDescent="0.25">
      <c r="A175" s="13"/>
      <c r="B175" s="34" t="s">
        <v>78</v>
      </c>
      <c r="C175" s="115"/>
      <c r="D175" s="118"/>
      <c r="E175" s="15">
        <v>199000</v>
      </c>
      <c r="F175" s="17"/>
    </row>
    <row r="176" spans="1:6" ht="18" customHeight="1" x14ac:dyDescent="0.25">
      <c r="A176" s="13"/>
      <c r="B176" s="34" t="s">
        <v>79</v>
      </c>
      <c r="C176" s="115"/>
      <c r="D176" s="118"/>
      <c r="E176" s="15">
        <v>199000</v>
      </c>
      <c r="F176" s="17"/>
    </row>
    <row r="177" spans="1:6" ht="18" customHeight="1" x14ac:dyDescent="0.25">
      <c r="A177" s="13"/>
      <c r="B177" s="34" t="s">
        <v>80</v>
      </c>
      <c r="C177" s="115"/>
      <c r="D177" s="118"/>
      <c r="E177" s="15">
        <v>199000</v>
      </c>
      <c r="F177" s="17"/>
    </row>
    <row r="178" spans="1:6" ht="18" customHeight="1" x14ac:dyDescent="0.25">
      <c r="A178" s="13"/>
      <c r="B178" s="47" t="s">
        <v>125</v>
      </c>
      <c r="C178" s="115"/>
      <c r="D178" s="118"/>
      <c r="E178" s="48">
        <v>597000</v>
      </c>
      <c r="F178" s="17"/>
    </row>
    <row r="179" spans="1:6" ht="18" customHeight="1" x14ac:dyDescent="0.25">
      <c r="A179" s="13"/>
      <c r="B179" s="34" t="s">
        <v>81</v>
      </c>
      <c r="C179" s="115"/>
      <c r="D179" s="118"/>
      <c r="E179" s="15">
        <v>199000</v>
      </c>
      <c r="F179" s="17"/>
    </row>
    <row r="180" spans="1:6" ht="18" customHeight="1" x14ac:dyDescent="0.25">
      <c r="A180" s="13"/>
      <c r="B180" s="34" t="s">
        <v>82</v>
      </c>
      <c r="C180" s="115"/>
      <c r="D180" s="118"/>
      <c r="E180" s="15">
        <v>199000</v>
      </c>
      <c r="F180" s="17"/>
    </row>
    <row r="181" spans="1:6" ht="18" customHeight="1" x14ac:dyDescent="0.25">
      <c r="A181" s="13"/>
      <c r="B181" s="34" t="s">
        <v>83</v>
      </c>
      <c r="C181" s="115"/>
      <c r="D181" s="118"/>
      <c r="E181" s="15">
        <v>199000</v>
      </c>
      <c r="F181" s="17"/>
    </row>
    <row r="182" spans="1:6" ht="18" customHeight="1" x14ac:dyDescent="0.25">
      <c r="A182" s="13"/>
      <c r="B182" s="47" t="s">
        <v>126</v>
      </c>
      <c r="C182" s="115"/>
      <c r="D182" s="118"/>
      <c r="E182" s="48">
        <v>796000</v>
      </c>
      <c r="F182" s="17"/>
    </row>
    <row r="183" spans="1:6" ht="18" customHeight="1" x14ac:dyDescent="0.25">
      <c r="A183" s="13"/>
      <c r="B183" s="34" t="s">
        <v>84</v>
      </c>
      <c r="C183" s="115"/>
      <c r="D183" s="118"/>
      <c r="E183" s="15">
        <v>199000</v>
      </c>
      <c r="F183" s="17"/>
    </row>
    <row r="184" spans="1:6" ht="18" customHeight="1" x14ac:dyDescent="0.25">
      <c r="A184" s="13"/>
      <c r="B184" s="34" t="s">
        <v>80</v>
      </c>
      <c r="C184" s="115"/>
      <c r="D184" s="118"/>
      <c r="E184" s="15">
        <v>199000</v>
      </c>
      <c r="F184" s="17"/>
    </row>
    <row r="185" spans="1:6" ht="18" customHeight="1" x14ac:dyDescent="0.25">
      <c r="A185" s="13"/>
      <c r="B185" s="34" t="s">
        <v>85</v>
      </c>
      <c r="C185" s="115"/>
      <c r="D185" s="118"/>
      <c r="E185" s="15">
        <v>199000</v>
      </c>
      <c r="F185" s="17"/>
    </row>
    <row r="186" spans="1:6" ht="18" customHeight="1" x14ac:dyDescent="0.25">
      <c r="A186" s="13"/>
      <c r="B186" s="34" t="s">
        <v>86</v>
      </c>
      <c r="C186" s="115"/>
      <c r="D186" s="118"/>
      <c r="E186" s="15">
        <v>199000</v>
      </c>
      <c r="F186" s="17"/>
    </row>
    <row r="187" spans="1:6" ht="18" customHeight="1" x14ac:dyDescent="0.25">
      <c r="A187" s="13"/>
      <c r="B187" s="47" t="s">
        <v>165</v>
      </c>
      <c r="C187" s="117"/>
      <c r="D187" s="175"/>
      <c r="E187" s="48">
        <v>190000</v>
      </c>
      <c r="F187" s="155"/>
    </row>
    <row r="188" spans="1:6" ht="18" customHeight="1" x14ac:dyDescent="0.25">
      <c r="A188" s="13"/>
      <c r="B188" s="34" t="s">
        <v>87</v>
      </c>
      <c r="C188" s="176"/>
      <c r="D188" s="177"/>
      <c r="E188" s="15">
        <v>190000</v>
      </c>
      <c r="F188" s="154"/>
    </row>
    <row r="189" spans="1:6" ht="18" customHeight="1" x14ac:dyDescent="0.25">
      <c r="A189" s="13"/>
      <c r="B189" s="47" t="s">
        <v>127</v>
      </c>
      <c r="C189" s="115"/>
      <c r="D189" s="118"/>
      <c r="E189" s="48">
        <v>1781703</v>
      </c>
      <c r="F189" s="17"/>
    </row>
    <row r="190" spans="1:6" ht="18" customHeight="1" x14ac:dyDescent="0.25">
      <c r="A190" s="13"/>
      <c r="B190" s="34" t="s">
        <v>88</v>
      </c>
      <c r="C190" s="115"/>
      <c r="D190" s="118"/>
      <c r="E190" s="15">
        <v>199000</v>
      </c>
      <c r="F190" s="17"/>
    </row>
    <row r="191" spans="1:6" ht="18" customHeight="1" x14ac:dyDescent="0.25">
      <c r="A191" s="13"/>
      <c r="B191" s="34" t="s">
        <v>89</v>
      </c>
      <c r="C191" s="115"/>
      <c r="D191" s="118"/>
      <c r="E191" s="15">
        <v>199000</v>
      </c>
      <c r="F191" s="17"/>
    </row>
    <row r="192" spans="1:6" ht="18" customHeight="1" x14ac:dyDescent="0.25">
      <c r="A192" s="13"/>
      <c r="B192" s="34" t="s">
        <v>90</v>
      </c>
      <c r="C192" s="115"/>
      <c r="D192" s="118"/>
      <c r="E192" s="15">
        <v>199000</v>
      </c>
      <c r="F192" s="17"/>
    </row>
    <row r="193" spans="1:6" ht="18" customHeight="1" x14ac:dyDescent="0.25">
      <c r="A193" s="13"/>
      <c r="B193" s="34" t="s">
        <v>86</v>
      </c>
      <c r="C193" s="117"/>
      <c r="D193" s="175"/>
      <c r="E193" s="15">
        <v>199000</v>
      </c>
      <c r="F193" s="155"/>
    </row>
    <row r="194" spans="1:6" ht="18" customHeight="1" x14ac:dyDescent="0.25">
      <c r="A194" s="13"/>
      <c r="B194" s="34" t="s">
        <v>80</v>
      </c>
      <c r="C194" s="176"/>
      <c r="D194" s="177"/>
      <c r="E194" s="15">
        <v>199000</v>
      </c>
      <c r="F194" s="154"/>
    </row>
    <row r="195" spans="1:6" ht="18" customHeight="1" x14ac:dyDescent="0.25">
      <c r="A195" s="13"/>
      <c r="B195" s="34" t="s">
        <v>91</v>
      </c>
      <c r="C195" s="115"/>
      <c r="D195" s="118"/>
      <c r="E195" s="15">
        <v>199000</v>
      </c>
      <c r="F195" s="17"/>
    </row>
    <row r="196" spans="1:6" ht="18" customHeight="1" x14ac:dyDescent="0.25">
      <c r="A196" s="13"/>
      <c r="B196" s="34" t="s">
        <v>92</v>
      </c>
      <c r="C196" s="115"/>
      <c r="D196" s="118"/>
      <c r="E196" s="15">
        <v>199000</v>
      </c>
      <c r="F196" s="17"/>
    </row>
    <row r="197" spans="1:6" ht="18" customHeight="1" x14ac:dyDescent="0.25">
      <c r="A197" s="13"/>
      <c r="B197" s="34" t="s">
        <v>93</v>
      </c>
      <c r="C197" s="115"/>
      <c r="D197" s="118"/>
      <c r="E197" s="15">
        <v>199000</v>
      </c>
      <c r="F197" s="17"/>
    </row>
    <row r="198" spans="1:6" ht="18" customHeight="1" x14ac:dyDescent="0.25">
      <c r="A198" s="13"/>
      <c r="B198" s="34" t="s">
        <v>94</v>
      </c>
      <c r="C198" s="115"/>
      <c r="D198" s="118"/>
      <c r="E198" s="15">
        <v>189703</v>
      </c>
      <c r="F198" s="17"/>
    </row>
    <row r="199" spans="1:6" ht="18" customHeight="1" x14ac:dyDescent="0.25">
      <c r="A199" s="13"/>
      <c r="B199" s="47" t="s">
        <v>130</v>
      </c>
      <c r="C199" s="115"/>
      <c r="D199" s="118"/>
      <c r="E199" s="48">
        <v>796000</v>
      </c>
      <c r="F199" s="17"/>
    </row>
    <row r="200" spans="1:6" ht="18" customHeight="1" x14ac:dyDescent="0.25">
      <c r="A200" s="13"/>
      <c r="B200" s="34" t="s">
        <v>95</v>
      </c>
      <c r="C200" s="115"/>
      <c r="D200" s="118"/>
      <c r="E200" s="15">
        <v>199000</v>
      </c>
      <c r="F200" s="17"/>
    </row>
    <row r="201" spans="1:6" ht="18" customHeight="1" x14ac:dyDescent="0.25">
      <c r="A201" s="13"/>
      <c r="B201" s="34" t="s">
        <v>96</v>
      </c>
      <c r="C201" s="115"/>
      <c r="D201" s="118"/>
      <c r="E201" s="15">
        <v>199000</v>
      </c>
      <c r="F201" s="17"/>
    </row>
    <row r="202" spans="1:6" ht="18" customHeight="1" x14ac:dyDescent="0.25">
      <c r="A202" s="13"/>
      <c r="B202" s="34" t="s">
        <v>94</v>
      </c>
      <c r="C202" s="115"/>
      <c r="D202" s="118"/>
      <c r="E202" s="15">
        <v>199000</v>
      </c>
      <c r="F202" s="17"/>
    </row>
    <row r="203" spans="1:6" ht="18" customHeight="1" x14ac:dyDescent="0.25">
      <c r="A203" s="13"/>
      <c r="B203" s="34" t="s">
        <v>97</v>
      </c>
      <c r="C203" s="115"/>
      <c r="D203" s="118"/>
      <c r="E203" s="15">
        <v>199000</v>
      </c>
      <c r="F203" s="17"/>
    </row>
    <row r="204" spans="1:6" ht="18" customHeight="1" x14ac:dyDescent="0.25">
      <c r="A204" s="13"/>
      <c r="B204" s="47" t="s">
        <v>131</v>
      </c>
      <c r="C204" s="115"/>
      <c r="D204" s="118"/>
      <c r="E204" s="48">
        <v>398000</v>
      </c>
      <c r="F204" s="17"/>
    </row>
    <row r="205" spans="1:6" ht="18" customHeight="1" x14ac:dyDescent="0.25">
      <c r="A205" s="13"/>
      <c r="B205" s="34" t="s">
        <v>98</v>
      </c>
      <c r="C205" s="115"/>
      <c r="D205" s="118"/>
      <c r="E205" s="15">
        <v>199000</v>
      </c>
      <c r="F205" s="17"/>
    </row>
    <row r="206" spans="1:6" ht="17.25" customHeight="1" x14ac:dyDescent="0.25">
      <c r="A206" s="13"/>
      <c r="B206" s="34" t="s">
        <v>78</v>
      </c>
      <c r="C206" s="115"/>
      <c r="D206" s="118"/>
      <c r="E206" s="15">
        <v>199000</v>
      </c>
      <c r="F206" s="17"/>
    </row>
    <row r="207" spans="1:6" ht="17.25" customHeight="1" x14ac:dyDescent="0.25">
      <c r="A207" s="13"/>
      <c r="B207" s="47" t="s">
        <v>132</v>
      </c>
      <c r="C207" s="115"/>
      <c r="D207" s="118"/>
      <c r="E207" s="48">
        <v>199000</v>
      </c>
      <c r="F207" s="17"/>
    </row>
    <row r="208" spans="1:6" ht="17.25" customHeight="1" x14ac:dyDescent="0.25">
      <c r="A208" s="13"/>
      <c r="B208" s="34" t="s">
        <v>95</v>
      </c>
      <c r="C208" s="117"/>
      <c r="D208" s="175"/>
      <c r="E208" s="15">
        <v>199000</v>
      </c>
      <c r="F208" s="155"/>
    </row>
    <row r="209" spans="1:6" s="227" customFormat="1" ht="28.5" customHeight="1" x14ac:dyDescent="0.25">
      <c r="A209" s="7">
        <v>2</v>
      </c>
      <c r="B209" s="7" t="s">
        <v>7</v>
      </c>
      <c r="C209" s="178"/>
      <c r="D209" s="104">
        <v>2610</v>
      </c>
      <c r="E209" s="92">
        <f>SUM(E210+E212+E214+E221+E219+E220)</f>
        <v>6800234</v>
      </c>
      <c r="F209" s="245" t="s">
        <v>19</v>
      </c>
    </row>
    <row r="210" spans="1:6" ht="15.75" customHeight="1" x14ac:dyDescent="0.25">
      <c r="A210" s="253" t="s">
        <v>33</v>
      </c>
      <c r="B210" s="253"/>
      <c r="C210" s="116"/>
      <c r="D210" s="118"/>
      <c r="E210" s="92">
        <f>SUM(E211)</f>
        <v>72500</v>
      </c>
      <c r="F210" s="246"/>
    </row>
    <row r="211" spans="1:6" ht="32.25" customHeight="1" x14ac:dyDescent="0.25">
      <c r="A211" s="9"/>
      <c r="B211" s="16" t="s">
        <v>56</v>
      </c>
      <c r="C211" s="116"/>
      <c r="D211" s="118"/>
      <c r="E211" s="77">
        <v>72500</v>
      </c>
      <c r="F211" s="169"/>
    </row>
    <row r="212" spans="1:6" ht="15.75" customHeight="1" x14ac:dyDescent="0.25">
      <c r="A212" s="253" t="s">
        <v>34</v>
      </c>
      <c r="B212" s="253"/>
      <c r="C212" s="116"/>
      <c r="D212" s="118"/>
      <c r="E212" s="92">
        <f>SUM(E213)</f>
        <v>15950</v>
      </c>
      <c r="F212" s="169"/>
    </row>
    <row r="213" spans="1:6" ht="45" customHeight="1" x14ac:dyDescent="0.25">
      <c r="A213" s="9"/>
      <c r="B213" s="16" t="s">
        <v>57</v>
      </c>
      <c r="C213" s="116"/>
      <c r="D213" s="118"/>
      <c r="E213" s="77">
        <v>15950</v>
      </c>
      <c r="F213" s="169"/>
    </row>
    <row r="214" spans="1:6" ht="15.75" customHeight="1" x14ac:dyDescent="0.25">
      <c r="A214" s="278" t="s">
        <v>14</v>
      </c>
      <c r="B214" s="279"/>
      <c r="C214" s="116"/>
      <c r="D214" s="118"/>
      <c r="E214" s="92">
        <f>SUM(E215+E217+E218)</f>
        <v>860874</v>
      </c>
      <c r="F214" s="169"/>
    </row>
    <row r="215" spans="1:6" ht="15.75" customHeight="1" x14ac:dyDescent="0.25">
      <c r="A215" s="9"/>
      <c r="B215" s="11" t="s">
        <v>15</v>
      </c>
      <c r="C215" s="116"/>
      <c r="D215" s="118"/>
      <c r="E215" s="77">
        <v>670374</v>
      </c>
      <c r="F215" s="169"/>
    </row>
    <row r="216" spans="1:6" ht="15.75" customHeight="1" x14ac:dyDescent="0.25">
      <c r="A216" s="9"/>
      <c r="B216" s="10" t="s">
        <v>60</v>
      </c>
      <c r="C216" s="116"/>
      <c r="D216" s="118"/>
      <c r="E216" s="77">
        <v>670374</v>
      </c>
      <c r="F216" s="169"/>
    </row>
    <row r="217" spans="1:6" ht="30.75" customHeight="1" x14ac:dyDescent="0.25">
      <c r="A217" s="9"/>
      <c r="B217" s="10" t="s">
        <v>143</v>
      </c>
      <c r="C217" s="116"/>
      <c r="D217" s="118"/>
      <c r="E217" s="77">
        <v>97500</v>
      </c>
      <c r="F217" s="169"/>
    </row>
    <row r="218" spans="1:6" ht="30.75" customHeight="1" x14ac:dyDescent="0.25">
      <c r="A218" s="9"/>
      <c r="B218" s="16" t="s">
        <v>146</v>
      </c>
      <c r="C218" s="181"/>
      <c r="D218" s="175"/>
      <c r="E218" s="77">
        <v>93000</v>
      </c>
      <c r="F218" s="170"/>
    </row>
    <row r="219" spans="1:6" ht="19.5" customHeight="1" x14ac:dyDescent="0.25">
      <c r="A219" s="202"/>
      <c r="B219" s="16" t="s">
        <v>209</v>
      </c>
      <c r="C219" s="178"/>
      <c r="D219" s="177"/>
      <c r="E219" s="77">
        <v>132000</v>
      </c>
      <c r="F219" s="168"/>
    </row>
    <row r="220" spans="1:6" ht="18" customHeight="1" x14ac:dyDescent="0.25">
      <c r="A220" s="203"/>
      <c r="B220" s="34" t="s">
        <v>210</v>
      </c>
      <c r="C220" s="8"/>
      <c r="D220" s="122"/>
      <c r="E220" s="2">
        <v>950000</v>
      </c>
      <c r="F220" s="169"/>
    </row>
    <row r="221" spans="1:6" ht="19.5" customHeight="1" x14ac:dyDescent="0.25">
      <c r="A221" s="278" t="s">
        <v>38</v>
      </c>
      <c r="B221" s="279"/>
      <c r="C221" s="116"/>
      <c r="D221" s="118"/>
      <c r="E221" s="92">
        <f>SUM(E222+E244+E257)</f>
        <v>4768910</v>
      </c>
      <c r="F221" s="169"/>
    </row>
    <row r="222" spans="1:6" ht="18" customHeight="1" x14ac:dyDescent="0.25">
      <c r="A222" s="12" t="s">
        <v>6</v>
      </c>
      <c r="B222" s="12" t="s">
        <v>58</v>
      </c>
      <c r="C222" s="116"/>
      <c r="D222" s="118"/>
      <c r="E222" s="77">
        <f>SUM(E223:E243)</f>
        <v>2497711</v>
      </c>
      <c r="F222" s="169"/>
    </row>
    <row r="223" spans="1:6" ht="18" customHeight="1" x14ac:dyDescent="0.25">
      <c r="A223" s="12"/>
      <c r="B223" s="139" t="s">
        <v>182</v>
      </c>
      <c r="C223" s="116"/>
      <c r="D223" s="118"/>
      <c r="E223" s="191">
        <v>86120</v>
      </c>
      <c r="F223" s="169"/>
    </row>
    <row r="224" spans="1:6" ht="18" customHeight="1" x14ac:dyDescent="0.25">
      <c r="A224" s="12"/>
      <c r="B224" s="139" t="s">
        <v>167</v>
      </c>
      <c r="C224" s="116"/>
      <c r="D224" s="118"/>
      <c r="E224" s="191">
        <v>199921</v>
      </c>
      <c r="F224" s="169"/>
    </row>
    <row r="225" spans="1:6" ht="18" customHeight="1" x14ac:dyDescent="0.25">
      <c r="A225" s="12"/>
      <c r="B225" s="139" t="s">
        <v>168</v>
      </c>
      <c r="C225" s="116"/>
      <c r="D225" s="118"/>
      <c r="E225" s="191">
        <v>99155</v>
      </c>
      <c r="F225" s="169"/>
    </row>
    <row r="226" spans="1:6" ht="18" customHeight="1" x14ac:dyDescent="0.25">
      <c r="A226" s="12"/>
      <c r="B226" s="139" t="s">
        <v>183</v>
      </c>
      <c r="C226" s="116"/>
      <c r="D226" s="118"/>
      <c r="E226" s="191">
        <v>34419</v>
      </c>
      <c r="F226" s="169"/>
    </row>
    <row r="227" spans="1:6" ht="18" customHeight="1" x14ac:dyDescent="0.25">
      <c r="A227" s="12"/>
      <c r="B227" s="139" t="s">
        <v>169</v>
      </c>
      <c r="C227" s="116"/>
      <c r="D227" s="118"/>
      <c r="E227" s="191">
        <v>199188</v>
      </c>
      <c r="F227" s="169"/>
    </row>
    <row r="228" spans="1:6" ht="18" customHeight="1" x14ac:dyDescent="0.25">
      <c r="A228" s="12"/>
      <c r="B228" s="139" t="s">
        <v>170</v>
      </c>
      <c r="C228" s="116"/>
      <c r="D228" s="118"/>
      <c r="E228" s="191">
        <v>131523</v>
      </c>
      <c r="F228" s="169"/>
    </row>
    <row r="229" spans="1:6" ht="18" customHeight="1" x14ac:dyDescent="0.25">
      <c r="A229" s="12"/>
      <c r="B229" s="139" t="s">
        <v>184</v>
      </c>
      <c r="C229" s="116"/>
      <c r="D229" s="118"/>
      <c r="E229" s="191">
        <v>70302</v>
      </c>
      <c r="F229" s="169"/>
    </row>
    <row r="230" spans="1:6" ht="18" customHeight="1" x14ac:dyDescent="0.25">
      <c r="A230" s="12"/>
      <c r="B230" s="139" t="s">
        <v>185</v>
      </c>
      <c r="C230" s="116"/>
      <c r="D230" s="118"/>
      <c r="E230" s="191">
        <v>69570</v>
      </c>
      <c r="F230" s="169"/>
    </row>
    <row r="231" spans="1:6" ht="18" customHeight="1" x14ac:dyDescent="0.25">
      <c r="A231" s="12"/>
      <c r="B231" s="139" t="s">
        <v>186</v>
      </c>
      <c r="C231" s="116"/>
      <c r="D231" s="118"/>
      <c r="E231" s="191">
        <v>17576</v>
      </c>
      <c r="F231" s="169"/>
    </row>
    <row r="232" spans="1:6" ht="18" customHeight="1" x14ac:dyDescent="0.25">
      <c r="A232" s="12"/>
      <c r="B232" s="139" t="s">
        <v>187</v>
      </c>
      <c r="C232" s="116"/>
      <c r="D232" s="118"/>
      <c r="E232" s="191">
        <v>119513</v>
      </c>
      <c r="F232" s="169"/>
    </row>
    <row r="233" spans="1:6" ht="18" customHeight="1" x14ac:dyDescent="0.25">
      <c r="A233" s="12"/>
      <c r="B233" s="139" t="s">
        <v>188</v>
      </c>
      <c r="C233" s="116"/>
      <c r="D233" s="118"/>
      <c r="E233" s="191">
        <v>17870</v>
      </c>
      <c r="F233" s="169"/>
    </row>
    <row r="234" spans="1:6" ht="18" customHeight="1" x14ac:dyDescent="0.25">
      <c r="A234" s="12"/>
      <c r="B234" s="139" t="s">
        <v>171</v>
      </c>
      <c r="C234" s="116"/>
      <c r="D234" s="118"/>
      <c r="E234" s="191">
        <v>198895</v>
      </c>
      <c r="F234" s="169"/>
    </row>
    <row r="235" spans="1:6" ht="18" customHeight="1" x14ac:dyDescent="0.25">
      <c r="A235" s="12"/>
      <c r="B235" s="139" t="s">
        <v>220</v>
      </c>
      <c r="C235" s="116"/>
      <c r="D235" s="118"/>
      <c r="E235" s="191">
        <v>92125</v>
      </c>
      <c r="F235" s="169"/>
    </row>
    <row r="236" spans="1:6" ht="31.5" customHeight="1" x14ac:dyDescent="0.25">
      <c r="A236" s="12"/>
      <c r="B236" s="139" t="s">
        <v>233</v>
      </c>
      <c r="C236" s="116"/>
      <c r="D236" s="118"/>
      <c r="E236" s="191">
        <v>190694</v>
      </c>
      <c r="F236" s="169"/>
    </row>
    <row r="237" spans="1:6" ht="18" customHeight="1" x14ac:dyDescent="0.25">
      <c r="A237" s="12"/>
      <c r="B237" s="139" t="s">
        <v>189</v>
      </c>
      <c r="C237" s="116"/>
      <c r="D237" s="118"/>
      <c r="E237" s="191">
        <v>35298</v>
      </c>
      <c r="F237" s="169"/>
    </row>
    <row r="238" spans="1:6" ht="18" customHeight="1" x14ac:dyDescent="0.25">
      <c r="A238" s="12"/>
      <c r="B238" s="139" t="s">
        <v>221</v>
      </c>
      <c r="C238" s="116"/>
      <c r="D238" s="118"/>
      <c r="E238" s="191">
        <v>59986</v>
      </c>
      <c r="F238" s="169"/>
    </row>
    <row r="239" spans="1:6" ht="18" customHeight="1" x14ac:dyDescent="0.25">
      <c r="A239" s="12"/>
      <c r="B239" s="139" t="s">
        <v>190</v>
      </c>
      <c r="C239" s="116"/>
      <c r="D239" s="118"/>
      <c r="E239" s="191">
        <v>84362</v>
      </c>
      <c r="F239" s="169"/>
    </row>
    <row r="240" spans="1:6" ht="18" customHeight="1" x14ac:dyDescent="0.25">
      <c r="A240" s="12"/>
      <c r="B240" s="139" t="s">
        <v>191</v>
      </c>
      <c r="C240" s="116"/>
      <c r="D240" s="118"/>
      <c r="E240" s="191">
        <v>38666</v>
      </c>
      <c r="F240" s="169"/>
    </row>
    <row r="241" spans="1:6" ht="18" customHeight="1" x14ac:dyDescent="0.25">
      <c r="A241" s="12"/>
      <c r="B241" s="139" t="s">
        <v>192</v>
      </c>
      <c r="C241" s="116"/>
      <c r="D241" s="118"/>
      <c r="E241" s="192">
        <v>171800</v>
      </c>
      <c r="F241" s="170"/>
    </row>
    <row r="242" spans="1:6" ht="18" customHeight="1" x14ac:dyDescent="0.25">
      <c r="A242" s="12"/>
      <c r="B242" s="139" t="s">
        <v>234</v>
      </c>
      <c r="C242" s="115"/>
      <c r="D242" s="118"/>
      <c r="E242" s="192">
        <v>46868</v>
      </c>
      <c r="F242" s="169"/>
    </row>
    <row r="243" spans="1:6" ht="28.5" customHeight="1" x14ac:dyDescent="0.25">
      <c r="A243" s="12"/>
      <c r="B243" s="139" t="s">
        <v>235</v>
      </c>
      <c r="C243" s="116"/>
      <c r="D243" s="118"/>
      <c r="E243" s="192">
        <v>533860</v>
      </c>
      <c r="F243" s="169"/>
    </row>
    <row r="244" spans="1:6" x14ac:dyDescent="0.25">
      <c r="A244" s="13" t="s">
        <v>6</v>
      </c>
      <c r="B244" s="5" t="s">
        <v>59</v>
      </c>
      <c r="C244" s="178"/>
      <c r="D244" s="177"/>
      <c r="E244" s="77">
        <f>SUM(E245:E256)</f>
        <v>2172499</v>
      </c>
      <c r="F244" s="168"/>
    </row>
    <row r="245" spans="1:6" ht="18" customHeight="1" x14ac:dyDescent="0.25">
      <c r="A245" s="13"/>
      <c r="B245" s="139" t="s">
        <v>196</v>
      </c>
      <c r="C245" s="116"/>
      <c r="D245" s="118"/>
      <c r="E245" s="140">
        <v>80122</v>
      </c>
      <c r="F245" s="169"/>
    </row>
    <row r="246" spans="1:6" ht="18" customHeight="1" x14ac:dyDescent="0.25">
      <c r="A246" s="13"/>
      <c r="B246" s="139" t="s">
        <v>197</v>
      </c>
      <c r="C246" s="116"/>
      <c r="D246" s="118"/>
      <c r="E246" s="140">
        <v>197870</v>
      </c>
      <c r="F246" s="169"/>
    </row>
    <row r="247" spans="1:6" ht="18" customHeight="1" x14ac:dyDescent="0.25">
      <c r="A247" s="13"/>
      <c r="B247" s="139" t="s">
        <v>198</v>
      </c>
      <c r="C247" s="116"/>
      <c r="D247" s="118"/>
      <c r="E247" s="140">
        <v>183663</v>
      </c>
      <c r="F247" s="169"/>
    </row>
    <row r="248" spans="1:6" ht="18" customHeight="1" x14ac:dyDescent="0.25">
      <c r="A248" s="13"/>
      <c r="B248" s="139" t="s">
        <v>240</v>
      </c>
      <c r="C248" s="116"/>
      <c r="D248" s="118"/>
      <c r="E248" s="140">
        <v>197724</v>
      </c>
      <c r="F248" s="169"/>
    </row>
    <row r="249" spans="1:6" ht="18" customHeight="1" x14ac:dyDescent="0.25">
      <c r="A249" s="13"/>
      <c r="B249" s="139" t="s">
        <v>199</v>
      </c>
      <c r="C249" s="116"/>
      <c r="D249" s="118"/>
      <c r="E249" s="140">
        <v>192891</v>
      </c>
      <c r="F249" s="169"/>
    </row>
    <row r="250" spans="1:6" ht="18" customHeight="1" x14ac:dyDescent="0.25">
      <c r="A250" s="13"/>
      <c r="B250" s="139" t="s">
        <v>236</v>
      </c>
      <c r="C250" s="116"/>
      <c r="D250" s="118"/>
      <c r="E250" s="140">
        <v>442526</v>
      </c>
      <c r="F250" s="169"/>
    </row>
    <row r="251" spans="1:6" ht="18" customHeight="1" x14ac:dyDescent="0.25">
      <c r="A251" s="13"/>
      <c r="B251" s="139" t="s">
        <v>237</v>
      </c>
      <c r="C251" s="116"/>
      <c r="D251" s="118"/>
      <c r="E251" s="140">
        <v>32370</v>
      </c>
      <c r="F251" s="169"/>
    </row>
    <row r="252" spans="1:6" ht="18" customHeight="1" x14ac:dyDescent="0.25">
      <c r="A252" s="13"/>
      <c r="B252" s="180" t="s">
        <v>238</v>
      </c>
      <c r="C252" s="181"/>
      <c r="D252" s="175"/>
      <c r="E252" s="182">
        <v>190401</v>
      </c>
      <c r="F252" s="170"/>
    </row>
    <row r="253" spans="1:6" ht="18" customHeight="1" x14ac:dyDescent="0.25">
      <c r="A253" s="13"/>
      <c r="B253" s="183" t="s">
        <v>222</v>
      </c>
      <c r="C253" s="178"/>
      <c r="D253" s="177"/>
      <c r="E253" s="184">
        <v>193137</v>
      </c>
      <c r="F253" s="168"/>
    </row>
    <row r="254" spans="1:6" ht="18" customHeight="1" x14ac:dyDescent="0.25">
      <c r="A254" s="13"/>
      <c r="B254" s="139" t="s">
        <v>223</v>
      </c>
      <c r="C254" s="116"/>
      <c r="D254" s="118"/>
      <c r="E254" s="140">
        <v>195673</v>
      </c>
      <c r="F254" s="169"/>
    </row>
    <row r="255" spans="1:6" ht="18" customHeight="1" x14ac:dyDescent="0.25">
      <c r="A255" s="13"/>
      <c r="B255" s="139" t="s">
        <v>224</v>
      </c>
      <c r="C255" s="116"/>
      <c r="D255" s="118"/>
      <c r="E255" s="140">
        <v>75428</v>
      </c>
      <c r="F255" s="169"/>
    </row>
    <row r="256" spans="1:6" ht="18" customHeight="1" x14ac:dyDescent="0.25">
      <c r="A256" s="13"/>
      <c r="B256" s="139" t="s">
        <v>225</v>
      </c>
      <c r="C256" s="116"/>
      <c r="D256" s="118"/>
      <c r="E256" s="140">
        <v>190694</v>
      </c>
      <c r="F256" s="169"/>
    </row>
    <row r="257" spans="1:6" ht="31.5" x14ac:dyDescent="0.25">
      <c r="A257" s="13" t="s">
        <v>6</v>
      </c>
      <c r="B257" s="1" t="s">
        <v>149</v>
      </c>
      <c r="C257" s="116"/>
      <c r="D257" s="94"/>
      <c r="E257" s="77">
        <v>98700</v>
      </c>
      <c r="F257" s="170"/>
    </row>
    <row r="258" spans="1:6" ht="15.75" customHeight="1" x14ac:dyDescent="0.25">
      <c r="A258" s="51">
        <v>3</v>
      </c>
      <c r="B258" s="52" t="s">
        <v>48</v>
      </c>
      <c r="C258" s="115"/>
      <c r="D258" s="104">
        <v>2610</v>
      </c>
      <c r="E258" s="3">
        <v>395000</v>
      </c>
      <c r="F258" s="245" t="s">
        <v>49</v>
      </c>
    </row>
    <row r="259" spans="1:6" ht="15.75" customHeight="1" x14ac:dyDescent="0.25">
      <c r="A259" s="280" t="s">
        <v>38</v>
      </c>
      <c r="B259" s="281"/>
      <c r="C259" s="115"/>
      <c r="D259" s="94"/>
      <c r="E259" s="236">
        <v>395000</v>
      </c>
      <c r="F259" s="246"/>
    </row>
    <row r="260" spans="1:6" s="227" customFormat="1" ht="133.5" customHeight="1" x14ac:dyDescent="0.25">
      <c r="A260" s="44" t="s">
        <v>6</v>
      </c>
      <c r="B260" s="49" t="s">
        <v>155</v>
      </c>
      <c r="C260" s="211"/>
      <c r="D260" s="44"/>
      <c r="E260" s="15">
        <v>395000</v>
      </c>
      <c r="F260" s="246"/>
    </row>
    <row r="261" spans="1:6" ht="39.75" customHeight="1" x14ac:dyDescent="0.25">
      <c r="A261" s="63">
        <v>4</v>
      </c>
      <c r="B261" s="223" t="s">
        <v>226</v>
      </c>
      <c r="C261" s="222"/>
      <c r="D261" s="94">
        <v>2610</v>
      </c>
      <c r="E261" s="224">
        <f>SUM(E262)</f>
        <v>1000000</v>
      </c>
      <c r="F261" s="168"/>
    </row>
    <row r="262" spans="1:6" ht="93.75" customHeight="1" x14ac:dyDescent="0.25">
      <c r="A262" s="44" t="s">
        <v>6</v>
      </c>
      <c r="B262" s="71" t="s">
        <v>227</v>
      </c>
      <c r="C262" s="222"/>
      <c r="D262" s="94"/>
      <c r="E262" s="15">
        <v>1000000</v>
      </c>
      <c r="F262" s="170" t="s">
        <v>228</v>
      </c>
    </row>
    <row r="263" spans="1:6" ht="108" customHeight="1" x14ac:dyDescent="0.25">
      <c r="A263" s="266" t="s">
        <v>156</v>
      </c>
      <c r="B263" s="271"/>
      <c r="C263" s="95" t="s">
        <v>162</v>
      </c>
      <c r="D263" s="94"/>
      <c r="E263" s="67">
        <f>SUM(E264)</f>
        <v>1147999</v>
      </c>
      <c r="F263" s="18" t="s">
        <v>4</v>
      </c>
    </row>
    <row r="264" spans="1:6" ht="22.5" customHeight="1" x14ac:dyDescent="0.25">
      <c r="A264" s="96">
        <v>1</v>
      </c>
      <c r="B264" s="96" t="s">
        <v>21</v>
      </c>
      <c r="C264" s="97"/>
      <c r="D264" s="94"/>
      <c r="E264" s="98">
        <f>SUM(E265+E266)</f>
        <v>1147999</v>
      </c>
      <c r="F264" s="245" t="s">
        <v>22</v>
      </c>
    </row>
    <row r="265" spans="1:6" s="208" customFormat="1" ht="33.75" customHeight="1" x14ac:dyDescent="0.25">
      <c r="A265" s="220"/>
      <c r="B265" s="144" t="s">
        <v>193</v>
      </c>
      <c r="C265" s="122"/>
      <c r="D265" s="55">
        <v>3110</v>
      </c>
      <c r="E265" s="79">
        <v>147999</v>
      </c>
      <c r="F265" s="246"/>
    </row>
    <row r="266" spans="1:6" ht="102" customHeight="1" x14ac:dyDescent="0.25">
      <c r="A266" s="221"/>
      <c r="B266" s="49" t="s">
        <v>205</v>
      </c>
      <c r="C266" s="213"/>
      <c r="D266" s="13">
        <v>3210</v>
      </c>
      <c r="E266" s="15">
        <v>1000000</v>
      </c>
      <c r="F266" s="168"/>
    </row>
    <row r="267" spans="1:6" ht="47.25" x14ac:dyDescent="0.25">
      <c r="A267" s="44"/>
      <c r="B267" s="64" t="s">
        <v>69</v>
      </c>
      <c r="C267" s="240" t="s">
        <v>166</v>
      </c>
      <c r="D267" s="18" t="s">
        <v>4</v>
      </c>
      <c r="E267" s="65">
        <f>SUM(E268)</f>
        <v>1634856</v>
      </c>
      <c r="F267" s="18" t="s">
        <v>4</v>
      </c>
    </row>
    <row r="268" spans="1:6" ht="33.75" customHeight="1" x14ac:dyDescent="0.25">
      <c r="A268" s="66">
        <v>1</v>
      </c>
      <c r="B268" s="42" t="s">
        <v>71</v>
      </c>
      <c r="C268" s="241"/>
      <c r="D268" s="237">
        <v>2240</v>
      </c>
      <c r="E268" s="67">
        <f>SUM(E270+E271+E272)</f>
        <v>1634856</v>
      </c>
      <c r="F268" s="245" t="s">
        <v>70</v>
      </c>
    </row>
    <row r="269" spans="1:6" x14ac:dyDescent="0.25">
      <c r="A269" s="282" t="s">
        <v>38</v>
      </c>
      <c r="B269" s="283"/>
      <c r="C269" s="241"/>
      <c r="D269" s="238"/>
      <c r="E269" s="67">
        <v>189900</v>
      </c>
      <c r="F269" s="246"/>
    </row>
    <row r="270" spans="1:6" ht="47.25" x14ac:dyDescent="0.25">
      <c r="A270" s="13" t="s">
        <v>6</v>
      </c>
      <c r="B270" s="49" t="s">
        <v>73</v>
      </c>
      <c r="C270" s="241"/>
      <c r="D270" s="239"/>
      <c r="E270" s="15">
        <v>189900</v>
      </c>
      <c r="F270" s="246"/>
    </row>
    <row r="271" spans="1:6" ht="47.25" x14ac:dyDescent="0.25">
      <c r="A271" s="13" t="s">
        <v>6</v>
      </c>
      <c r="B271" s="49" t="s">
        <v>72</v>
      </c>
      <c r="C271" s="241"/>
      <c r="D271" s="237">
        <v>3132</v>
      </c>
      <c r="E271" s="15">
        <v>47500</v>
      </c>
      <c r="F271" s="246"/>
    </row>
    <row r="272" spans="1:6" ht="47.25" x14ac:dyDescent="0.25">
      <c r="A272" s="13"/>
      <c r="B272" s="49" t="s">
        <v>139</v>
      </c>
      <c r="C272" s="241"/>
      <c r="D272" s="238"/>
      <c r="E272" s="15">
        <f>SUM(E273+E274)</f>
        <v>1397456</v>
      </c>
      <c r="F272" s="246"/>
    </row>
    <row r="273" spans="1:6" x14ac:dyDescent="0.25">
      <c r="A273" s="13"/>
      <c r="B273" s="34" t="s">
        <v>140</v>
      </c>
      <c r="C273" s="241"/>
      <c r="D273" s="238"/>
      <c r="E273" s="15">
        <v>1377154</v>
      </c>
      <c r="F273" s="246"/>
    </row>
    <row r="274" spans="1:6" x14ac:dyDescent="0.25">
      <c r="A274" s="13"/>
      <c r="B274" s="34" t="s">
        <v>55</v>
      </c>
      <c r="C274" s="242"/>
      <c r="D274" s="239"/>
      <c r="E274" s="15">
        <v>20302</v>
      </c>
      <c r="F274" s="247"/>
    </row>
    <row r="275" spans="1:6" ht="25.5" customHeight="1" x14ac:dyDescent="0.25">
      <c r="A275" s="274" t="s">
        <v>8</v>
      </c>
      <c r="B275" s="274"/>
      <c r="C275" s="53" t="s">
        <v>4</v>
      </c>
      <c r="D275" s="23" t="s">
        <v>4</v>
      </c>
      <c r="E275" s="4">
        <f>SUM(E27+E34+E43+E128+E263+E267)</f>
        <v>45538740</v>
      </c>
      <c r="F275" s="22" t="s">
        <v>4</v>
      </c>
    </row>
    <row r="276" spans="1:6" ht="8.25" hidden="1" customHeight="1" x14ac:dyDescent="0.25">
      <c r="E276" s="56"/>
    </row>
    <row r="277" spans="1:6" ht="0.75" hidden="1" customHeight="1" x14ac:dyDescent="0.25">
      <c r="E277" s="56"/>
    </row>
    <row r="278" spans="1:6" ht="78.75" customHeight="1" x14ac:dyDescent="0.25">
      <c r="A278" s="248" t="s">
        <v>203</v>
      </c>
      <c r="B278" s="248"/>
      <c r="C278" s="248"/>
      <c r="D278" s="248"/>
      <c r="E278" s="248"/>
      <c r="F278" s="248"/>
    </row>
    <row r="279" spans="1:6" x14ac:dyDescent="0.25">
      <c r="E279" s="56"/>
    </row>
    <row r="280" spans="1:6" x14ac:dyDescent="0.25">
      <c r="E280" s="56"/>
    </row>
    <row r="281" spans="1:6" x14ac:dyDescent="0.25">
      <c r="E281" s="56"/>
    </row>
    <row r="282" spans="1:6" x14ac:dyDescent="0.25">
      <c r="E282" s="56"/>
    </row>
    <row r="283" spans="1:6" x14ac:dyDescent="0.25">
      <c r="E283" s="56"/>
    </row>
    <row r="284" spans="1:6" x14ac:dyDescent="0.25">
      <c r="E284" s="56"/>
    </row>
    <row r="285" spans="1:6" x14ac:dyDescent="0.25">
      <c r="E285" s="56"/>
    </row>
    <row r="286" spans="1:6" x14ac:dyDescent="0.25">
      <c r="E286" s="56"/>
    </row>
    <row r="287" spans="1:6" x14ac:dyDescent="0.25">
      <c r="E287" s="56"/>
    </row>
    <row r="288" spans="1:6" x14ac:dyDescent="0.25">
      <c r="E288" s="56"/>
    </row>
    <row r="289" spans="5:5" x14ac:dyDescent="0.25">
      <c r="E289" s="56"/>
    </row>
    <row r="290" spans="5:5" x14ac:dyDescent="0.25">
      <c r="E290" s="56"/>
    </row>
    <row r="291" spans="5:5" x14ac:dyDescent="0.25">
      <c r="E291" s="56"/>
    </row>
    <row r="292" spans="5:5" x14ac:dyDescent="0.25">
      <c r="E292" s="56"/>
    </row>
    <row r="293" spans="5:5" x14ac:dyDescent="0.25">
      <c r="E293" s="56"/>
    </row>
    <row r="294" spans="5:5" x14ac:dyDescent="0.25">
      <c r="E294" s="56"/>
    </row>
    <row r="295" spans="5:5" x14ac:dyDescent="0.25">
      <c r="E295" s="56"/>
    </row>
    <row r="296" spans="5:5" x14ac:dyDescent="0.25">
      <c r="E296" s="56"/>
    </row>
    <row r="297" spans="5:5" x14ac:dyDescent="0.25">
      <c r="E297" s="56"/>
    </row>
    <row r="298" spans="5:5" x14ac:dyDescent="0.25">
      <c r="E298" s="56"/>
    </row>
    <row r="299" spans="5:5" x14ac:dyDescent="0.25">
      <c r="E299" s="56"/>
    </row>
    <row r="300" spans="5:5" x14ac:dyDescent="0.25">
      <c r="E300" s="56"/>
    </row>
    <row r="301" spans="5:5" x14ac:dyDescent="0.25">
      <c r="E301" s="56"/>
    </row>
    <row r="302" spans="5:5" x14ac:dyDescent="0.25">
      <c r="E302" s="56"/>
    </row>
    <row r="303" spans="5:5" x14ac:dyDescent="0.25">
      <c r="E303" s="56"/>
    </row>
    <row r="304" spans="5:5" x14ac:dyDescent="0.25">
      <c r="E304" s="56"/>
    </row>
    <row r="305" spans="5:5" x14ac:dyDescent="0.25">
      <c r="E305" s="56"/>
    </row>
    <row r="306" spans="5:5" x14ac:dyDescent="0.25">
      <c r="E306" s="56"/>
    </row>
    <row r="307" spans="5:5" x14ac:dyDescent="0.25">
      <c r="E307" s="56"/>
    </row>
    <row r="308" spans="5:5" x14ac:dyDescent="0.25">
      <c r="E308" s="56"/>
    </row>
    <row r="309" spans="5:5" x14ac:dyDescent="0.25">
      <c r="E309" s="56"/>
    </row>
    <row r="310" spans="5:5" x14ac:dyDescent="0.25">
      <c r="E310" s="56"/>
    </row>
    <row r="311" spans="5:5" x14ac:dyDescent="0.25">
      <c r="E311" s="56"/>
    </row>
    <row r="312" spans="5:5" x14ac:dyDescent="0.25">
      <c r="E312" s="56"/>
    </row>
    <row r="313" spans="5:5" x14ac:dyDescent="0.25">
      <c r="E313" s="56"/>
    </row>
    <row r="314" spans="5:5" x14ac:dyDescent="0.25">
      <c r="E314" s="56"/>
    </row>
    <row r="315" spans="5:5" x14ac:dyDescent="0.25">
      <c r="E315" s="56"/>
    </row>
    <row r="316" spans="5:5" x14ac:dyDescent="0.25">
      <c r="E316" s="56"/>
    </row>
    <row r="317" spans="5:5" x14ac:dyDescent="0.25">
      <c r="E317" s="56"/>
    </row>
    <row r="318" spans="5:5" x14ac:dyDescent="0.25">
      <c r="E318" s="56"/>
    </row>
    <row r="319" spans="5:5" x14ac:dyDescent="0.25">
      <c r="E319" s="56"/>
    </row>
    <row r="320" spans="5:5" x14ac:dyDescent="0.25">
      <c r="E320" s="56"/>
    </row>
    <row r="321" spans="5:5" x14ac:dyDescent="0.25">
      <c r="E321" s="56"/>
    </row>
    <row r="322" spans="5:5" x14ac:dyDescent="0.25">
      <c r="E322" s="56"/>
    </row>
    <row r="323" spans="5:5" x14ac:dyDescent="0.25">
      <c r="E323" s="56"/>
    </row>
    <row r="324" spans="5:5" x14ac:dyDescent="0.25">
      <c r="E324" s="56"/>
    </row>
    <row r="325" spans="5:5" x14ac:dyDescent="0.25">
      <c r="E325" s="56"/>
    </row>
    <row r="326" spans="5:5" x14ac:dyDescent="0.25">
      <c r="E326" s="56"/>
    </row>
    <row r="327" spans="5:5" x14ac:dyDescent="0.25">
      <c r="E327" s="56"/>
    </row>
    <row r="328" spans="5:5" x14ac:dyDescent="0.25">
      <c r="E328" s="56"/>
    </row>
    <row r="329" spans="5:5" x14ac:dyDescent="0.25">
      <c r="E329" s="56"/>
    </row>
    <row r="330" spans="5:5" x14ac:dyDescent="0.25">
      <c r="E330" s="56"/>
    </row>
    <row r="331" spans="5:5" x14ac:dyDescent="0.25">
      <c r="E331" s="56"/>
    </row>
    <row r="332" spans="5:5" x14ac:dyDescent="0.25">
      <c r="E332" s="56"/>
    </row>
    <row r="333" spans="5:5" x14ac:dyDescent="0.25">
      <c r="E333" s="56"/>
    </row>
    <row r="334" spans="5:5" x14ac:dyDescent="0.25">
      <c r="E334" s="56"/>
    </row>
    <row r="335" spans="5:5" x14ac:dyDescent="0.25">
      <c r="E335" s="56"/>
    </row>
    <row r="336" spans="5:5" x14ac:dyDescent="0.25">
      <c r="E336" s="56"/>
    </row>
    <row r="337" spans="5:5" x14ac:dyDescent="0.25">
      <c r="E337" s="56"/>
    </row>
    <row r="338" spans="5:5" x14ac:dyDescent="0.25">
      <c r="E338" s="56"/>
    </row>
    <row r="339" spans="5:5" x14ac:dyDescent="0.25">
      <c r="E339" s="56"/>
    </row>
    <row r="340" spans="5:5" x14ac:dyDescent="0.25">
      <c r="E340" s="56"/>
    </row>
    <row r="341" spans="5:5" x14ac:dyDescent="0.25">
      <c r="E341" s="56"/>
    </row>
    <row r="342" spans="5:5" x14ac:dyDescent="0.25">
      <c r="E342" s="56"/>
    </row>
    <row r="343" spans="5:5" x14ac:dyDescent="0.25">
      <c r="E343" s="56"/>
    </row>
    <row r="344" spans="5:5" x14ac:dyDescent="0.25">
      <c r="E344" s="56"/>
    </row>
    <row r="345" spans="5:5" x14ac:dyDescent="0.25">
      <c r="E345" s="56"/>
    </row>
    <row r="346" spans="5:5" x14ac:dyDescent="0.25">
      <c r="E346" s="56"/>
    </row>
    <row r="347" spans="5:5" x14ac:dyDescent="0.25">
      <c r="E347" s="56"/>
    </row>
    <row r="348" spans="5:5" x14ac:dyDescent="0.25">
      <c r="E348" s="56"/>
    </row>
    <row r="349" spans="5:5" x14ac:dyDescent="0.25">
      <c r="E349" s="56"/>
    </row>
    <row r="350" spans="5:5" x14ac:dyDescent="0.25">
      <c r="E350" s="56"/>
    </row>
    <row r="351" spans="5:5" x14ac:dyDescent="0.25">
      <c r="E351" s="56"/>
    </row>
    <row r="352" spans="5:5" x14ac:dyDescent="0.25">
      <c r="E352" s="56"/>
    </row>
    <row r="353" spans="5:5" x14ac:dyDescent="0.25">
      <c r="E353" s="56"/>
    </row>
    <row r="354" spans="5:5" x14ac:dyDescent="0.25">
      <c r="E354" s="56"/>
    </row>
    <row r="355" spans="5:5" x14ac:dyDescent="0.25">
      <c r="E355" s="56"/>
    </row>
    <row r="356" spans="5:5" x14ac:dyDescent="0.25">
      <c r="E356" s="56"/>
    </row>
    <row r="357" spans="5:5" x14ac:dyDescent="0.25">
      <c r="E357" s="56"/>
    </row>
    <row r="358" spans="5:5" x14ac:dyDescent="0.25">
      <c r="E358" s="56"/>
    </row>
    <row r="359" spans="5:5" x14ac:dyDescent="0.25">
      <c r="E359" s="56"/>
    </row>
    <row r="360" spans="5:5" x14ac:dyDescent="0.25">
      <c r="E360" s="56"/>
    </row>
    <row r="361" spans="5:5" x14ac:dyDescent="0.25">
      <c r="E361" s="56"/>
    </row>
    <row r="362" spans="5:5" x14ac:dyDescent="0.25">
      <c r="E362" s="56"/>
    </row>
    <row r="363" spans="5:5" x14ac:dyDescent="0.25">
      <c r="E363" s="56"/>
    </row>
    <row r="364" spans="5:5" x14ac:dyDescent="0.25">
      <c r="E364" s="56"/>
    </row>
    <row r="365" spans="5:5" x14ac:dyDescent="0.25">
      <c r="E365" s="56"/>
    </row>
    <row r="366" spans="5:5" x14ac:dyDescent="0.25">
      <c r="E366" s="56"/>
    </row>
    <row r="367" spans="5:5" x14ac:dyDescent="0.25">
      <c r="E367" s="56"/>
    </row>
    <row r="368" spans="5:5" x14ac:dyDescent="0.25">
      <c r="E368" s="56"/>
    </row>
    <row r="369" spans="5:5" x14ac:dyDescent="0.25">
      <c r="E369" s="56"/>
    </row>
    <row r="370" spans="5:5" x14ac:dyDescent="0.25">
      <c r="E370" s="56"/>
    </row>
    <row r="371" spans="5:5" x14ac:dyDescent="0.25">
      <c r="E371" s="56"/>
    </row>
    <row r="372" spans="5:5" x14ac:dyDescent="0.25">
      <c r="E372" s="56"/>
    </row>
    <row r="373" spans="5:5" x14ac:dyDescent="0.25">
      <c r="E373" s="56"/>
    </row>
    <row r="374" spans="5:5" x14ac:dyDescent="0.25">
      <c r="E374" s="56"/>
    </row>
    <row r="375" spans="5:5" x14ac:dyDescent="0.25">
      <c r="E375" s="56"/>
    </row>
    <row r="376" spans="5:5" x14ac:dyDescent="0.25">
      <c r="E376" s="56"/>
    </row>
    <row r="377" spans="5:5" x14ac:dyDescent="0.25">
      <c r="E377" s="56"/>
    </row>
    <row r="378" spans="5:5" x14ac:dyDescent="0.25">
      <c r="E378" s="56"/>
    </row>
    <row r="379" spans="5:5" x14ac:dyDescent="0.25">
      <c r="E379" s="56"/>
    </row>
    <row r="380" spans="5:5" x14ac:dyDescent="0.25">
      <c r="E380" s="56"/>
    </row>
    <row r="381" spans="5:5" x14ac:dyDescent="0.25">
      <c r="E381" s="56"/>
    </row>
    <row r="382" spans="5:5" x14ac:dyDescent="0.25">
      <c r="E382" s="56"/>
    </row>
    <row r="383" spans="5:5" x14ac:dyDescent="0.25">
      <c r="E383" s="56"/>
    </row>
    <row r="384" spans="5:5" x14ac:dyDescent="0.25">
      <c r="E384" s="56"/>
    </row>
    <row r="385" spans="5:5" x14ac:dyDescent="0.25">
      <c r="E385" s="56"/>
    </row>
    <row r="386" spans="5:5" x14ac:dyDescent="0.25">
      <c r="E386" s="56"/>
    </row>
    <row r="387" spans="5:5" x14ac:dyDescent="0.25">
      <c r="E387" s="56"/>
    </row>
    <row r="388" spans="5:5" x14ac:dyDescent="0.25">
      <c r="E388" s="56"/>
    </row>
    <row r="389" spans="5:5" x14ac:dyDescent="0.25">
      <c r="E389" s="56"/>
    </row>
    <row r="390" spans="5:5" x14ac:dyDescent="0.25">
      <c r="E390" s="56"/>
    </row>
    <row r="391" spans="5:5" x14ac:dyDescent="0.25">
      <c r="E391" s="56"/>
    </row>
    <row r="392" spans="5:5" x14ac:dyDescent="0.25">
      <c r="E392" s="56"/>
    </row>
    <row r="393" spans="5:5" x14ac:dyDescent="0.25">
      <c r="E393" s="56"/>
    </row>
    <row r="394" spans="5:5" x14ac:dyDescent="0.25">
      <c r="E394" s="56"/>
    </row>
    <row r="395" spans="5:5" x14ac:dyDescent="0.25">
      <c r="E395" s="56"/>
    </row>
    <row r="396" spans="5:5" x14ac:dyDescent="0.25">
      <c r="E396" s="56"/>
    </row>
    <row r="397" spans="5:5" x14ac:dyDescent="0.25">
      <c r="E397" s="56"/>
    </row>
    <row r="398" spans="5:5" x14ac:dyDescent="0.25">
      <c r="E398" s="56"/>
    </row>
    <row r="399" spans="5:5" x14ac:dyDescent="0.25">
      <c r="E399" s="56"/>
    </row>
    <row r="400" spans="5:5" x14ac:dyDescent="0.25">
      <c r="E400" s="56"/>
    </row>
    <row r="401" spans="5:5" x14ac:dyDescent="0.25">
      <c r="E401" s="56"/>
    </row>
    <row r="402" spans="5:5" x14ac:dyDescent="0.25">
      <c r="E402" s="56"/>
    </row>
    <row r="403" spans="5:5" x14ac:dyDescent="0.25">
      <c r="E403" s="56"/>
    </row>
    <row r="404" spans="5:5" x14ac:dyDescent="0.25">
      <c r="E404" s="56"/>
    </row>
    <row r="405" spans="5:5" x14ac:dyDescent="0.25">
      <c r="E405" s="56"/>
    </row>
    <row r="406" spans="5:5" x14ac:dyDescent="0.25">
      <c r="E406" s="56"/>
    </row>
    <row r="407" spans="5:5" x14ac:dyDescent="0.25">
      <c r="E407" s="56"/>
    </row>
    <row r="408" spans="5:5" x14ac:dyDescent="0.25">
      <c r="E408" s="56"/>
    </row>
    <row r="409" spans="5:5" x14ac:dyDescent="0.25">
      <c r="E409" s="56"/>
    </row>
    <row r="410" spans="5:5" x14ac:dyDescent="0.25">
      <c r="E410" s="56"/>
    </row>
    <row r="411" spans="5:5" x14ac:dyDescent="0.25">
      <c r="E411" s="56"/>
    </row>
    <row r="412" spans="5:5" x14ac:dyDescent="0.25">
      <c r="E412" s="56"/>
    </row>
    <row r="413" spans="5:5" x14ac:dyDescent="0.25">
      <c r="E413" s="56"/>
    </row>
    <row r="414" spans="5:5" x14ac:dyDescent="0.25">
      <c r="E414" s="56"/>
    </row>
    <row r="415" spans="5:5" x14ac:dyDescent="0.25">
      <c r="E415" s="56"/>
    </row>
    <row r="416" spans="5:5" x14ac:dyDescent="0.25">
      <c r="E416" s="56"/>
    </row>
    <row r="417" spans="5:5" x14ac:dyDescent="0.25">
      <c r="E417" s="56"/>
    </row>
    <row r="418" spans="5:5" x14ac:dyDescent="0.25">
      <c r="E418" s="56"/>
    </row>
    <row r="419" spans="5:5" x14ac:dyDescent="0.25">
      <c r="E419" s="56"/>
    </row>
    <row r="420" spans="5:5" x14ac:dyDescent="0.25">
      <c r="E420" s="56"/>
    </row>
    <row r="421" spans="5:5" x14ac:dyDescent="0.25">
      <c r="E421" s="56"/>
    </row>
    <row r="422" spans="5:5" x14ac:dyDescent="0.25">
      <c r="E422" s="56"/>
    </row>
    <row r="423" spans="5:5" x14ac:dyDescent="0.25">
      <c r="E423" s="56"/>
    </row>
    <row r="424" spans="5:5" x14ac:dyDescent="0.25">
      <c r="E424" s="56"/>
    </row>
    <row r="425" spans="5:5" x14ac:dyDescent="0.25">
      <c r="E425" s="56"/>
    </row>
    <row r="426" spans="5:5" x14ac:dyDescent="0.25">
      <c r="E426" s="56"/>
    </row>
    <row r="427" spans="5:5" x14ac:dyDescent="0.25">
      <c r="E427" s="56"/>
    </row>
    <row r="428" spans="5:5" x14ac:dyDescent="0.25">
      <c r="E428" s="56"/>
    </row>
    <row r="429" spans="5:5" x14ac:dyDescent="0.25">
      <c r="E429" s="56"/>
    </row>
    <row r="430" spans="5:5" x14ac:dyDescent="0.25">
      <c r="E430" s="56"/>
    </row>
    <row r="431" spans="5:5" x14ac:dyDescent="0.25">
      <c r="E431" s="56"/>
    </row>
    <row r="432" spans="5:5" x14ac:dyDescent="0.25">
      <c r="E432" s="56"/>
    </row>
    <row r="433" spans="5:5" x14ac:dyDescent="0.25">
      <c r="E433" s="56"/>
    </row>
    <row r="434" spans="5:5" x14ac:dyDescent="0.25">
      <c r="E434" s="56"/>
    </row>
    <row r="435" spans="5:5" x14ac:dyDescent="0.25">
      <c r="E435" s="56"/>
    </row>
    <row r="436" spans="5:5" x14ac:dyDescent="0.25">
      <c r="E436" s="56"/>
    </row>
    <row r="437" spans="5:5" x14ac:dyDescent="0.25">
      <c r="E437" s="56"/>
    </row>
    <row r="438" spans="5:5" x14ac:dyDescent="0.25">
      <c r="E438" s="56"/>
    </row>
    <row r="439" spans="5:5" x14ac:dyDescent="0.25">
      <c r="E439" s="56"/>
    </row>
    <row r="440" spans="5:5" x14ac:dyDescent="0.25">
      <c r="E440" s="56"/>
    </row>
    <row r="441" spans="5:5" x14ac:dyDescent="0.25">
      <c r="E441" s="56"/>
    </row>
    <row r="442" spans="5:5" x14ac:dyDescent="0.25">
      <c r="E442" s="56"/>
    </row>
    <row r="443" spans="5:5" x14ac:dyDescent="0.25">
      <c r="E443" s="56"/>
    </row>
    <row r="444" spans="5:5" x14ac:dyDescent="0.25">
      <c r="E444" s="56"/>
    </row>
    <row r="445" spans="5:5" x14ac:dyDescent="0.25">
      <c r="E445" s="56"/>
    </row>
    <row r="446" spans="5:5" x14ac:dyDescent="0.25">
      <c r="E446" s="56"/>
    </row>
    <row r="447" spans="5:5" x14ac:dyDescent="0.25">
      <c r="E447" s="56"/>
    </row>
    <row r="448" spans="5:5" x14ac:dyDescent="0.25">
      <c r="E448" s="56"/>
    </row>
    <row r="449" spans="5:5" x14ac:dyDescent="0.25">
      <c r="E449" s="56"/>
    </row>
    <row r="450" spans="5:5" x14ac:dyDescent="0.25">
      <c r="E450" s="56"/>
    </row>
    <row r="451" spans="5:5" x14ac:dyDescent="0.25">
      <c r="E451" s="56"/>
    </row>
    <row r="452" spans="5:5" x14ac:dyDescent="0.25">
      <c r="E452" s="56"/>
    </row>
    <row r="453" spans="5:5" x14ac:dyDescent="0.25">
      <c r="E453" s="56"/>
    </row>
    <row r="454" spans="5:5" x14ac:dyDescent="0.25">
      <c r="E454" s="56"/>
    </row>
    <row r="455" spans="5:5" x14ac:dyDescent="0.25">
      <c r="E455" s="56"/>
    </row>
    <row r="456" spans="5:5" x14ac:dyDescent="0.25">
      <c r="E456" s="56"/>
    </row>
    <row r="457" spans="5:5" x14ac:dyDescent="0.25">
      <c r="E457" s="56"/>
    </row>
    <row r="458" spans="5:5" x14ac:dyDescent="0.25">
      <c r="E458" s="56"/>
    </row>
    <row r="459" spans="5:5" x14ac:dyDescent="0.25">
      <c r="E459" s="56"/>
    </row>
    <row r="460" spans="5:5" x14ac:dyDescent="0.25">
      <c r="E460" s="56"/>
    </row>
    <row r="461" spans="5:5" x14ac:dyDescent="0.25">
      <c r="E461" s="56"/>
    </row>
    <row r="462" spans="5:5" x14ac:dyDescent="0.25">
      <c r="E462" s="56"/>
    </row>
    <row r="463" spans="5:5" x14ac:dyDescent="0.25">
      <c r="E463" s="56"/>
    </row>
    <row r="464" spans="5:5" x14ac:dyDescent="0.25">
      <c r="E464" s="56"/>
    </row>
    <row r="465" spans="5:5" x14ac:dyDescent="0.25">
      <c r="E465" s="56"/>
    </row>
    <row r="466" spans="5:5" x14ac:dyDescent="0.25">
      <c r="E466" s="56"/>
    </row>
    <row r="467" spans="5:5" x14ac:dyDescent="0.25">
      <c r="E467" s="56"/>
    </row>
    <row r="468" spans="5:5" x14ac:dyDescent="0.25">
      <c r="E468" s="56"/>
    </row>
    <row r="469" spans="5:5" x14ac:dyDescent="0.25">
      <c r="E469" s="56"/>
    </row>
    <row r="470" spans="5:5" x14ac:dyDescent="0.25">
      <c r="E470" s="56"/>
    </row>
    <row r="471" spans="5:5" x14ac:dyDescent="0.25">
      <c r="E471" s="56"/>
    </row>
    <row r="472" spans="5:5" x14ac:dyDescent="0.25">
      <c r="E472" s="56"/>
    </row>
    <row r="473" spans="5:5" x14ac:dyDescent="0.25">
      <c r="E473" s="56"/>
    </row>
    <row r="474" spans="5:5" x14ac:dyDescent="0.25">
      <c r="E474" s="56"/>
    </row>
    <row r="475" spans="5:5" x14ac:dyDescent="0.25">
      <c r="E475" s="56"/>
    </row>
    <row r="476" spans="5:5" x14ac:dyDescent="0.25">
      <c r="E476" s="56"/>
    </row>
    <row r="477" spans="5:5" x14ac:dyDescent="0.25">
      <c r="E477" s="56"/>
    </row>
    <row r="478" spans="5:5" x14ac:dyDescent="0.25">
      <c r="E478" s="56"/>
    </row>
    <row r="479" spans="5:5" x14ac:dyDescent="0.25">
      <c r="E479" s="56"/>
    </row>
    <row r="480" spans="5:5" x14ac:dyDescent="0.25">
      <c r="E480" s="56"/>
    </row>
    <row r="481" spans="5:5" x14ac:dyDescent="0.25">
      <c r="E481" s="56"/>
    </row>
    <row r="482" spans="5:5" x14ac:dyDescent="0.25">
      <c r="E482" s="56"/>
    </row>
    <row r="483" spans="5:5" x14ac:dyDescent="0.25">
      <c r="E483" s="56"/>
    </row>
    <row r="484" spans="5:5" x14ac:dyDescent="0.25">
      <c r="E484" s="56"/>
    </row>
    <row r="485" spans="5:5" x14ac:dyDescent="0.25">
      <c r="E485" s="56"/>
    </row>
    <row r="486" spans="5:5" x14ac:dyDescent="0.25">
      <c r="E486" s="56"/>
    </row>
    <row r="487" spans="5:5" x14ac:dyDescent="0.25">
      <c r="E487" s="56"/>
    </row>
    <row r="488" spans="5:5" x14ac:dyDescent="0.25">
      <c r="E488" s="56"/>
    </row>
    <row r="489" spans="5:5" x14ac:dyDescent="0.25">
      <c r="E489" s="56"/>
    </row>
    <row r="490" spans="5:5" x14ac:dyDescent="0.25">
      <c r="E490" s="56"/>
    </row>
    <row r="491" spans="5:5" x14ac:dyDescent="0.25">
      <c r="E491" s="56"/>
    </row>
    <row r="492" spans="5:5" x14ac:dyDescent="0.25">
      <c r="E492" s="56"/>
    </row>
    <row r="493" spans="5:5" x14ac:dyDescent="0.25">
      <c r="E493" s="56"/>
    </row>
    <row r="494" spans="5:5" x14ac:dyDescent="0.25">
      <c r="E494" s="56"/>
    </row>
    <row r="495" spans="5:5" x14ac:dyDescent="0.25">
      <c r="E495" s="56"/>
    </row>
    <row r="496" spans="5:5" x14ac:dyDescent="0.25">
      <c r="E496" s="56"/>
    </row>
    <row r="497" spans="5:5" x14ac:dyDescent="0.25">
      <c r="E497" s="56"/>
    </row>
    <row r="498" spans="5:5" x14ac:dyDescent="0.25">
      <c r="E498" s="56"/>
    </row>
    <row r="499" spans="5:5" x14ac:dyDescent="0.25">
      <c r="E499" s="56"/>
    </row>
    <row r="500" spans="5:5" x14ac:dyDescent="0.25">
      <c r="E500" s="56"/>
    </row>
    <row r="501" spans="5:5" x14ac:dyDescent="0.25">
      <c r="E501" s="56"/>
    </row>
    <row r="502" spans="5:5" x14ac:dyDescent="0.25">
      <c r="E502" s="56"/>
    </row>
    <row r="503" spans="5:5" x14ac:dyDescent="0.25">
      <c r="E503" s="56"/>
    </row>
    <row r="504" spans="5:5" x14ac:dyDescent="0.25">
      <c r="E504" s="56"/>
    </row>
    <row r="505" spans="5:5" x14ac:dyDescent="0.25">
      <c r="E505" s="56"/>
    </row>
    <row r="506" spans="5:5" x14ac:dyDescent="0.25">
      <c r="E506" s="56"/>
    </row>
    <row r="507" spans="5:5" x14ac:dyDescent="0.25">
      <c r="E507" s="56"/>
    </row>
    <row r="508" spans="5:5" x14ac:dyDescent="0.25">
      <c r="E508" s="56"/>
    </row>
    <row r="509" spans="5:5" x14ac:dyDescent="0.25">
      <c r="E509" s="56"/>
    </row>
    <row r="510" spans="5:5" x14ac:dyDescent="0.25">
      <c r="E510" s="56"/>
    </row>
    <row r="511" spans="5:5" x14ac:dyDescent="0.25">
      <c r="E511" s="56"/>
    </row>
    <row r="512" spans="5:5" x14ac:dyDescent="0.25">
      <c r="E512" s="56"/>
    </row>
    <row r="513" spans="5:5" x14ac:dyDescent="0.25">
      <c r="E513" s="56"/>
    </row>
    <row r="514" spans="5:5" x14ac:dyDescent="0.25">
      <c r="E514" s="56"/>
    </row>
    <row r="515" spans="5:5" x14ac:dyDescent="0.25">
      <c r="E515" s="56"/>
    </row>
    <row r="516" spans="5:5" x14ac:dyDescent="0.25">
      <c r="E516" s="56"/>
    </row>
    <row r="517" spans="5:5" x14ac:dyDescent="0.25">
      <c r="E517" s="56"/>
    </row>
    <row r="518" spans="5:5" x14ac:dyDescent="0.25">
      <c r="E518" s="56"/>
    </row>
    <row r="519" spans="5:5" x14ac:dyDescent="0.25">
      <c r="E519" s="56"/>
    </row>
    <row r="520" spans="5:5" x14ac:dyDescent="0.25">
      <c r="E520" s="56"/>
    </row>
    <row r="521" spans="5:5" x14ac:dyDescent="0.25">
      <c r="E521" s="56"/>
    </row>
    <row r="522" spans="5:5" x14ac:dyDescent="0.25">
      <c r="E522" s="56"/>
    </row>
    <row r="523" spans="5:5" x14ac:dyDescent="0.25">
      <c r="E523" s="56"/>
    </row>
    <row r="524" spans="5:5" x14ac:dyDescent="0.25">
      <c r="E524" s="56"/>
    </row>
    <row r="525" spans="5:5" x14ac:dyDescent="0.25">
      <c r="E525" s="56"/>
    </row>
    <row r="526" spans="5:5" x14ac:dyDescent="0.25">
      <c r="E526" s="56"/>
    </row>
    <row r="527" spans="5:5" x14ac:dyDescent="0.25">
      <c r="E527" s="56"/>
    </row>
    <row r="528" spans="5:5" x14ac:dyDescent="0.25">
      <c r="E528" s="56"/>
    </row>
    <row r="529" spans="5:5" x14ac:dyDescent="0.25">
      <c r="E529" s="56"/>
    </row>
    <row r="530" spans="5:5" x14ac:dyDescent="0.25">
      <c r="E530" s="56"/>
    </row>
    <row r="531" spans="5:5" x14ac:dyDescent="0.25">
      <c r="E531" s="56"/>
    </row>
    <row r="532" spans="5:5" x14ac:dyDescent="0.25">
      <c r="E532" s="56"/>
    </row>
    <row r="533" spans="5:5" x14ac:dyDescent="0.25">
      <c r="E533" s="56"/>
    </row>
    <row r="534" spans="5:5" x14ac:dyDescent="0.25">
      <c r="E534" s="56"/>
    </row>
    <row r="535" spans="5:5" x14ac:dyDescent="0.25">
      <c r="E535" s="56"/>
    </row>
    <row r="536" spans="5:5" x14ac:dyDescent="0.25">
      <c r="E536" s="56"/>
    </row>
    <row r="537" spans="5:5" x14ac:dyDescent="0.25">
      <c r="E537" s="56"/>
    </row>
    <row r="538" spans="5:5" x14ac:dyDescent="0.25">
      <c r="E538" s="56"/>
    </row>
    <row r="539" spans="5:5" x14ac:dyDescent="0.25">
      <c r="E539" s="56"/>
    </row>
    <row r="540" spans="5:5" x14ac:dyDescent="0.25">
      <c r="E540" s="56"/>
    </row>
    <row r="541" spans="5:5" x14ac:dyDescent="0.25">
      <c r="E541" s="56"/>
    </row>
    <row r="542" spans="5:5" x14ac:dyDescent="0.25">
      <c r="E542" s="56"/>
    </row>
    <row r="543" spans="5:5" x14ac:dyDescent="0.25">
      <c r="E543" s="56"/>
    </row>
    <row r="544" spans="5:5" x14ac:dyDescent="0.25">
      <c r="E544" s="56"/>
    </row>
    <row r="545" spans="5:5" x14ac:dyDescent="0.25">
      <c r="E545" s="56"/>
    </row>
    <row r="546" spans="5:5" x14ac:dyDescent="0.25">
      <c r="E546" s="56"/>
    </row>
    <row r="547" spans="5:5" x14ac:dyDescent="0.25">
      <c r="E547" s="56"/>
    </row>
    <row r="548" spans="5:5" x14ac:dyDescent="0.25">
      <c r="E548" s="56"/>
    </row>
    <row r="549" spans="5:5" x14ac:dyDescent="0.25">
      <c r="E549" s="56"/>
    </row>
    <row r="550" spans="5:5" x14ac:dyDescent="0.25">
      <c r="E550" s="56"/>
    </row>
    <row r="551" spans="5:5" x14ac:dyDescent="0.25">
      <c r="E551" s="56"/>
    </row>
    <row r="552" spans="5:5" x14ac:dyDescent="0.25">
      <c r="E552" s="56"/>
    </row>
    <row r="553" spans="5:5" x14ac:dyDescent="0.25">
      <c r="E553" s="56"/>
    </row>
    <row r="554" spans="5:5" x14ac:dyDescent="0.25">
      <c r="E554" s="56"/>
    </row>
    <row r="555" spans="5:5" x14ac:dyDescent="0.25">
      <c r="E555" s="56"/>
    </row>
    <row r="556" spans="5:5" x14ac:dyDescent="0.25">
      <c r="E556" s="56"/>
    </row>
    <row r="557" spans="5:5" x14ac:dyDescent="0.25">
      <c r="E557" s="56"/>
    </row>
    <row r="558" spans="5:5" x14ac:dyDescent="0.25">
      <c r="E558" s="56"/>
    </row>
    <row r="559" spans="5:5" x14ac:dyDescent="0.25">
      <c r="E559" s="56"/>
    </row>
    <row r="560" spans="5:5" x14ac:dyDescent="0.25">
      <c r="E560" s="56"/>
    </row>
    <row r="561" spans="5:5" x14ac:dyDescent="0.25">
      <c r="E561" s="56"/>
    </row>
    <row r="562" spans="5:5" x14ac:dyDescent="0.25">
      <c r="E562" s="56"/>
    </row>
    <row r="563" spans="5:5" x14ac:dyDescent="0.25">
      <c r="E563" s="56"/>
    </row>
    <row r="564" spans="5:5" x14ac:dyDescent="0.25">
      <c r="E564" s="56"/>
    </row>
    <row r="565" spans="5:5" x14ac:dyDescent="0.25">
      <c r="E565" s="56"/>
    </row>
    <row r="566" spans="5:5" x14ac:dyDescent="0.25">
      <c r="E566" s="56"/>
    </row>
    <row r="567" spans="5:5" x14ac:dyDescent="0.25">
      <c r="E567" s="56"/>
    </row>
    <row r="568" spans="5:5" x14ac:dyDescent="0.25">
      <c r="E568" s="56"/>
    </row>
    <row r="569" spans="5:5" x14ac:dyDescent="0.25">
      <c r="E569" s="56"/>
    </row>
    <row r="570" spans="5:5" x14ac:dyDescent="0.25">
      <c r="E570" s="56"/>
    </row>
    <row r="571" spans="5:5" x14ac:dyDescent="0.25">
      <c r="E571" s="56"/>
    </row>
    <row r="572" spans="5:5" x14ac:dyDescent="0.25">
      <c r="E572" s="56"/>
    </row>
    <row r="573" spans="5:5" x14ac:dyDescent="0.25">
      <c r="E573" s="56"/>
    </row>
    <row r="574" spans="5:5" x14ac:dyDescent="0.25">
      <c r="E574" s="56"/>
    </row>
    <row r="575" spans="5:5" x14ac:dyDescent="0.25">
      <c r="E575" s="56"/>
    </row>
    <row r="576" spans="5:5" x14ac:dyDescent="0.25">
      <c r="E576" s="56"/>
    </row>
    <row r="577" spans="5:5" x14ac:dyDescent="0.25">
      <c r="E577" s="56"/>
    </row>
    <row r="578" spans="5:5" x14ac:dyDescent="0.25">
      <c r="E578" s="56"/>
    </row>
    <row r="579" spans="5:5" x14ac:dyDescent="0.25">
      <c r="E579" s="56"/>
    </row>
    <row r="580" spans="5:5" x14ac:dyDescent="0.25">
      <c r="E580" s="56"/>
    </row>
    <row r="581" spans="5:5" x14ac:dyDescent="0.25">
      <c r="E581" s="56"/>
    </row>
    <row r="582" spans="5:5" x14ac:dyDescent="0.25">
      <c r="E582" s="56"/>
    </row>
    <row r="583" spans="5:5" x14ac:dyDescent="0.25">
      <c r="E583" s="56"/>
    </row>
    <row r="584" spans="5:5" x14ac:dyDescent="0.25">
      <c r="E584" s="56"/>
    </row>
    <row r="585" spans="5:5" x14ac:dyDescent="0.25">
      <c r="E585" s="56"/>
    </row>
    <row r="586" spans="5:5" x14ac:dyDescent="0.25">
      <c r="E586" s="56"/>
    </row>
    <row r="587" spans="5:5" x14ac:dyDescent="0.25">
      <c r="E587" s="56"/>
    </row>
    <row r="588" spans="5:5" x14ac:dyDescent="0.25">
      <c r="E588" s="56"/>
    </row>
    <row r="589" spans="5:5" x14ac:dyDescent="0.25">
      <c r="E589" s="56"/>
    </row>
    <row r="590" spans="5:5" x14ac:dyDescent="0.25">
      <c r="E590" s="56"/>
    </row>
    <row r="591" spans="5:5" x14ac:dyDescent="0.25">
      <c r="E591" s="56"/>
    </row>
    <row r="592" spans="5:5" x14ac:dyDescent="0.25">
      <c r="E592" s="56"/>
    </row>
    <row r="593" spans="5:5" x14ac:dyDescent="0.25">
      <c r="E593" s="56"/>
    </row>
    <row r="594" spans="5:5" x14ac:dyDescent="0.25">
      <c r="E594" s="56"/>
    </row>
    <row r="595" spans="5:5" x14ac:dyDescent="0.25">
      <c r="E595" s="56"/>
    </row>
    <row r="596" spans="5:5" x14ac:dyDescent="0.25">
      <c r="E596" s="56"/>
    </row>
    <row r="597" spans="5:5" x14ac:dyDescent="0.25">
      <c r="E597" s="56"/>
    </row>
  </sheetData>
  <mergeCells count="52">
    <mergeCell ref="A263:B263"/>
    <mergeCell ref="A27:B27"/>
    <mergeCell ref="F28:F29"/>
    <mergeCell ref="A278:F278"/>
    <mergeCell ref="A275:B275"/>
    <mergeCell ref="D119:D122"/>
    <mergeCell ref="F118:F122"/>
    <mergeCell ref="A128:B128"/>
    <mergeCell ref="A130:B130"/>
    <mergeCell ref="A221:B221"/>
    <mergeCell ref="A259:B259"/>
    <mergeCell ref="F258:F260"/>
    <mergeCell ref="A214:B214"/>
    <mergeCell ref="A269:B269"/>
    <mergeCell ref="A63:B63"/>
    <mergeCell ref="A56:B56"/>
    <mergeCell ref="C1:F1"/>
    <mergeCell ref="C2:F2"/>
    <mergeCell ref="A24:F24"/>
    <mergeCell ref="A45:B45"/>
    <mergeCell ref="A26:B26"/>
    <mergeCell ref="A43:B43"/>
    <mergeCell ref="A34:B34"/>
    <mergeCell ref="A37:A42"/>
    <mergeCell ref="F35:F42"/>
    <mergeCell ref="C8:F8"/>
    <mergeCell ref="C9:F9"/>
    <mergeCell ref="C14:F14"/>
    <mergeCell ref="C6:F6"/>
    <mergeCell ref="F44:F45"/>
    <mergeCell ref="C7:F7"/>
    <mergeCell ref="C23:F23"/>
    <mergeCell ref="C11:F11"/>
    <mergeCell ref="A49:B49"/>
    <mergeCell ref="A51:B51"/>
    <mergeCell ref="F55:F56"/>
    <mergeCell ref="A212:B212"/>
    <mergeCell ref="A111:A113"/>
    <mergeCell ref="A82:B82"/>
    <mergeCell ref="A71:B71"/>
    <mergeCell ref="A70:B70"/>
    <mergeCell ref="A73:A75"/>
    <mergeCell ref="A210:B210"/>
    <mergeCell ref="A102:B102"/>
    <mergeCell ref="D268:D270"/>
    <mergeCell ref="C267:C274"/>
    <mergeCell ref="D49:D50"/>
    <mergeCell ref="D271:D274"/>
    <mergeCell ref="F268:F274"/>
    <mergeCell ref="F209:F210"/>
    <mergeCell ref="F129:F130"/>
    <mergeCell ref="F264:F265"/>
  </mergeCells>
  <phoneticPr fontId="2" type="noConversion"/>
  <pageMargins left="0.7" right="0.7" top="0.75" bottom="0.75" header="0.3" footer="0.3"/>
  <pageSetup paperSize="9" scale="7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2024-11-12T13:27:24Z</cp:lastPrinted>
  <dcterms:created xsi:type="dcterms:W3CDTF">2015-06-05T18:19:34Z</dcterms:created>
  <dcterms:modified xsi:type="dcterms:W3CDTF">2024-11-12T13:27:37Z</dcterms:modified>
</cp:coreProperties>
</file>